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lleyballch.sharepoint.com/sites/Talentfoerderung/Freigegebene Dokumente/Trägerschaften T4/Clublizenzierung/Vorlagen/2023/"/>
    </mc:Choice>
  </mc:AlternateContent>
  <xr:revisionPtr revIDLastSave="87" documentId="13_ncr:1_{FE121691-B190-4FDF-824B-9E960174EECA}" xr6:coauthVersionLast="47" xr6:coauthVersionMax="47" xr10:uidLastSave="{1C533304-2982-4177-9A6D-14CB0F7E8D62}"/>
  <workbookProtection workbookAlgorithmName="SHA-512" workbookHashValue="uVb0fa20VqVWvcKMC8XzoAc+rEyxpI9IK0T3/hAQnWmjyESGZOhV540USlmUmTFNoko848IOc6jWnT1NkyK0HQ==" workbookSaltValue="F0Yj9nvXCebVfi1wvJKHcA==" workbookSpinCount="100000" lockStructure="1"/>
  <bookViews>
    <workbookView xWindow="-120" yWindow="-120" windowWidth="29040" windowHeight="15720" xr2:uid="{00000000-000D-0000-FFFF-FFFF00000000}"/>
  </bookViews>
  <sheets>
    <sheet name="Selbstdeklaration" sheetId="1" r:id="rId1"/>
    <sheet name="Zusammenfassung" sheetId="5" state="hidden" r:id="rId2"/>
    <sheet name="Daten" sheetId="2" state="hidden" r:id="rId3"/>
    <sheet name="TalentM-U19U23" sheetId="3" state="hidden" r:id="rId4"/>
    <sheet name="TalentF-U19U23" sheetId="4" state="hidden" r:id="rId5"/>
    <sheet name="Talent-Männer" sheetId="6" state="hidden" r:id="rId6"/>
    <sheet name="Talent-Frauen" sheetId="7" state="hidden" r:id="rId7"/>
  </sheets>
  <definedNames>
    <definedName name="_xlnm._FilterDatabase" localSheetId="6" hidden="1">'Talent-Frauen'!$A$1:$H$421</definedName>
    <definedName name="_xlnm._FilterDatabase" localSheetId="4" hidden="1">'TalentF-U19U23'!$A$1:$AJ$301</definedName>
    <definedName name="_xlnm._FilterDatabase" localSheetId="5" hidden="1">'Talent-Männer'!$A$1:$H$233</definedName>
    <definedName name="_xlnm._FilterDatabase" localSheetId="3" hidden="1">'TalentM-U19U23'!$A$1:$M$161</definedName>
    <definedName name="Donne">Daten!$J$1:$J$2</definedName>
    <definedName name="_xlnm.Print_Area" localSheetId="0">Selbstdeklaration!$A$2:$G$111</definedName>
    <definedName name="_xlnm.Print_Area" localSheetId="1">Zusammenfassung!$A$1:$K$74</definedName>
    <definedName name="_xlnm.Print_Titles" localSheetId="0">Selbstdeklaration!$2:$2</definedName>
    <definedName name="_xlnm.Print_Titles" localSheetId="1">Zusammenfassung!$1:$3</definedName>
    <definedName name="femmes">Daten!$I$1:$I$2</definedName>
    <definedName name="Frauen">Daten!$H$1:$H$2</definedName>
    <definedName name="Frauen21">'Talent-Frauen'!$A:$A</definedName>
    <definedName name="Ja">Daten!$E$1:$E$2</definedName>
    <definedName name="LFrauen">'TalentF-U19U23'!$A:$A</definedName>
    <definedName name="LMänner">'TalentM-U19U23'!$A:$A</definedName>
    <definedName name="Männer21">'Talent-Männer'!$A:$A</definedName>
    <definedName name="NLAF">Daten!$A$21:$A$31</definedName>
    <definedName name="NLAM">Daten!$D$21:$D$27</definedName>
    <definedName name="Oui">Daten!$F$1:$F$2</definedName>
    <definedName name="Si">Daten!$G$1:$G$2</definedName>
    <definedName name="Sprache">Daten!$A$1:$A$3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5" i="3" l="1"/>
  <c r="J9" i="3"/>
  <c r="J8" i="3"/>
  <c r="J188" i="3"/>
  <c r="J187" i="3"/>
  <c r="J186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7" i="3"/>
  <c r="J6" i="3"/>
  <c r="J5" i="3"/>
  <c r="J4" i="3"/>
  <c r="J3" i="3"/>
  <c r="J2" i="3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G51" i="1" l="1"/>
  <c r="G55" i="1" l="1"/>
  <c r="F55" i="1"/>
  <c r="E55" i="1"/>
  <c r="G54" i="1"/>
  <c r="F54" i="1"/>
  <c r="E54" i="1"/>
  <c r="G53" i="1"/>
  <c r="F53" i="1"/>
  <c r="E53" i="1"/>
  <c r="G52" i="1"/>
  <c r="F52" i="1"/>
  <c r="E52" i="1"/>
  <c r="F51" i="1"/>
  <c r="E51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B15" i="2"/>
  <c r="C15" i="2" s="1"/>
  <c r="D15" i="2" s="1"/>
  <c r="E15" i="2" s="1"/>
  <c r="F15" i="2" s="1"/>
  <c r="G15" i="2" s="1"/>
  <c r="C5" i="2"/>
  <c r="F12" i="2" s="1"/>
  <c r="A7" i="2"/>
  <c r="A6" i="2"/>
  <c r="B13" i="2" s="1"/>
  <c r="C13" i="2" s="1"/>
  <c r="D13" i="2" s="1"/>
  <c r="E13" i="2" s="1"/>
  <c r="F13" i="2" s="1"/>
  <c r="G13" i="2" s="1"/>
  <c r="G11" i="5"/>
  <c r="F17" i="2" l="1"/>
  <c r="D17" i="2"/>
  <c r="G17" i="2"/>
  <c r="B17" i="2"/>
  <c r="C17" i="2"/>
  <c r="E17" i="2"/>
  <c r="C14" i="2"/>
  <c r="C16" i="2" s="1"/>
  <c r="D14" i="2"/>
  <c r="D16" i="2" s="1"/>
  <c r="E14" i="2"/>
  <c r="E16" i="2" s="1"/>
  <c r="G14" i="2"/>
  <c r="G16" i="2" s="1"/>
  <c r="F14" i="2"/>
  <c r="F16" i="2" s="1"/>
  <c r="B14" i="2"/>
  <c r="B16" i="2" s="1"/>
  <c r="B12" i="2"/>
  <c r="G12" i="2"/>
  <c r="C12" i="2"/>
  <c r="D12" i="2"/>
  <c r="E12" i="2"/>
  <c r="A9" i="2"/>
  <c r="B9" i="2"/>
  <c r="C1" i="5"/>
  <c r="B25" i="5"/>
  <c r="B22" i="5"/>
  <c r="J38" i="5"/>
  <c r="J33" i="5"/>
  <c r="D32" i="5"/>
  <c r="D30" i="5"/>
  <c r="D28" i="5"/>
  <c r="J26" i="5"/>
  <c r="H7" i="5"/>
  <c r="J18" i="5"/>
  <c r="J13" i="5"/>
  <c r="J9" i="5"/>
  <c r="J24" i="5"/>
  <c r="A10" i="2" l="1"/>
  <c r="B41" i="5"/>
  <c r="L41" i="5" s="1"/>
  <c r="G41" i="5" s="1"/>
  <c r="B40" i="5"/>
  <c r="L40" i="5" s="1"/>
  <c r="G40" i="5" s="1"/>
  <c r="B39" i="5"/>
  <c r="L39" i="5" s="1"/>
  <c r="G39" i="5" s="1"/>
  <c r="B37" i="5"/>
  <c r="L37" i="5" s="1"/>
  <c r="G37" i="5" s="1"/>
  <c r="B36" i="5"/>
  <c r="L36" i="5" s="1"/>
  <c r="G36" i="5" s="1"/>
  <c r="B35" i="5"/>
  <c r="L35" i="5" s="1"/>
  <c r="G35" i="5" s="1"/>
  <c r="B34" i="5"/>
  <c r="L34" i="5" s="1"/>
  <c r="G34" i="5" s="1"/>
  <c r="B31" i="5"/>
  <c r="L31" i="5" s="1"/>
  <c r="G31" i="5" s="1"/>
  <c r="B29" i="5"/>
  <c r="L29" i="5" s="1"/>
  <c r="G29" i="5" s="1"/>
  <c r="B27" i="5"/>
  <c r="L27" i="5" s="1"/>
  <c r="G27" i="5" s="1"/>
  <c r="B21" i="5"/>
  <c r="L21" i="5" s="1"/>
  <c r="G21" i="5" s="1"/>
  <c r="B20" i="5"/>
  <c r="L20" i="5" s="1"/>
  <c r="G20" i="5" s="1"/>
  <c r="B19" i="5"/>
  <c r="L19" i="5" s="1"/>
  <c r="G19" i="5" s="1"/>
  <c r="B16" i="5"/>
  <c r="L16" i="5" s="1"/>
  <c r="B15" i="5"/>
  <c r="L15" i="5" s="1"/>
  <c r="G15" i="5" s="1"/>
  <c r="B14" i="5"/>
  <c r="L14" i="5" s="1"/>
  <c r="G14" i="5" s="1"/>
  <c r="B12" i="5"/>
  <c r="L12" i="5" s="1"/>
  <c r="G12" i="5" s="1"/>
  <c r="B11" i="5"/>
  <c r="L11" i="5" s="1"/>
  <c r="B10" i="5"/>
  <c r="L10" i="5" s="1"/>
  <c r="G10" i="5" s="1"/>
  <c r="B6" i="5"/>
  <c r="L6" i="5" s="1"/>
  <c r="B17" i="5"/>
  <c r="G16" i="5" s="1"/>
  <c r="G25" i="5" l="1"/>
  <c r="I24" i="5" s="1"/>
  <c r="L25" i="5"/>
  <c r="I38" i="5"/>
  <c r="I33" i="5"/>
  <c r="I26" i="5"/>
  <c r="I18" i="5"/>
  <c r="I13" i="5"/>
  <c r="I9" i="5"/>
  <c r="N1" i="2"/>
  <c r="L7" i="5" l="1"/>
  <c r="G7" i="5" s="1"/>
  <c r="K5" i="5" s="1"/>
  <c r="K23" i="5"/>
  <c r="K8" i="5"/>
  <c r="K3" i="5" l="1"/>
  <c r="I1" i="5" s="1"/>
</calcChain>
</file>

<file path=xl/sharedStrings.xml><?xml version="1.0" encoding="utf-8"?>
<sst xmlns="http://schemas.openxmlformats.org/spreadsheetml/2006/main" count="7040" uniqueCount="1562">
  <si>
    <t>Geschlecht</t>
  </si>
  <si>
    <t>Regionale Talentsichtung (Phase T1)</t>
  </si>
  <si>
    <t>Wir informieren unsere Eltern und Spieler*innen über die Talentsichtung.</t>
  </si>
  <si>
    <t>Wir ermöglichen es den Talent Scouts unsere Nachwuchstrainings zu besuchen.</t>
  </si>
  <si>
    <t>Regionale Talentförderung (Phase T2)</t>
  </si>
  <si>
    <t>Wir informieren unsere Eltern und Spieler*innen über die regionale Talentförderung.</t>
  </si>
  <si>
    <t>Wir haben die Trägerschaften (RTG/ RTZ) als Teil unserer Ausbildungsphilosphie im Verein verankert.</t>
  </si>
  <si>
    <t>Wir führen eine eigene Nachwuchsabteilung mit dem Geschlecht unseres NLA Teams.</t>
  </si>
  <si>
    <t>Name</t>
  </si>
  <si>
    <t>Lizenznummer</t>
  </si>
  <si>
    <t>Geb. Datum</t>
  </si>
  <si>
    <t>Nationale Talentförderung (Phase T3)</t>
  </si>
  <si>
    <t>Wir informieren unsere Eltern und Spieler*innen über die nationale Talentförderung.</t>
  </si>
  <si>
    <t>Wir haben die Trägerschaften (NNV/NTZ) als Teil unserer Ausbildungsphilosphie im Verein verankert.</t>
  </si>
  <si>
    <t>Sprache</t>
  </si>
  <si>
    <t>DE</t>
  </si>
  <si>
    <t>FR</t>
  </si>
  <si>
    <t>IT</t>
  </si>
  <si>
    <t>Ja</t>
  </si>
  <si>
    <t>Nein</t>
  </si>
  <si>
    <t>Oui</t>
  </si>
  <si>
    <t>No</t>
  </si>
  <si>
    <t>Sì</t>
  </si>
  <si>
    <t>Engagement im Nachwuchsleistungssport (Phase T4)</t>
  </si>
  <si>
    <t>Kooperation mit dem Nachwuchsleistungssport (Phase T1-T3)</t>
  </si>
  <si>
    <t>Engagement im Nachwuchsbreitensport (Phase F3)</t>
  </si>
  <si>
    <t>Angaben zur Förderungen von Nachwuchsspieler*innen im Rahmen der NLA.</t>
  </si>
  <si>
    <t>Frauen</t>
  </si>
  <si>
    <t>Männer</t>
  </si>
  <si>
    <t>femmes</t>
  </si>
  <si>
    <t>hommes</t>
  </si>
  <si>
    <t>Donne</t>
  </si>
  <si>
    <t>Uomini</t>
  </si>
  <si>
    <t>Club</t>
  </si>
  <si>
    <t>Genève Volley</t>
  </si>
  <si>
    <t> LINDAREN Volley Luzern</t>
  </si>
  <si>
    <t>SO-Card</t>
  </si>
  <si>
    <t>Organisation</t>
  </si>
  <si>
    <t>Trainingsumfeld</t>
  </si>
  <si>
    <t>Betreuungsumfeld</t>
  </si>
  <si>
    <t>Wir kooperieren mit Sportschulen und sportfreundlichen Betrieben die eine Sportlehre anbieten in der Region.</t>
  </si>
  <si>
    <t>Bestätigung und Unterschrift</t>
  </si>
  <si>
    <t>Ort, Datum</t>
  </si>
  <si>
    <t>Name/ E-Mail/ Telefon</t>
  </si>
  <si>
    <t>Vorname</t>
  </si>
  <si>
    <t>Nachname</t>
  </si>
  <si>
    <t>M</t>
  </si>
  <si>
    <t>Schweiz</t>
  </si>
  <si>
    <t>R</t>
  </si>
  <si>
    <t>Florian</t>
  </si>
  <si>
    <t>Schulthess</t>
  </si>
  <si>
    <t>Eric</t>
  </si>
  <si>
    <t>Ferreira</t>
  </si>
  <si>
    <t>Andere</t>
  </si>
  <si>
    <t>Dario</t>
  </si>
  <si>
    <t>Fleming</t>
  </si>
  <si>
    <t>Adrian</t>
  </si>
  <si>
    <t>Velss</t>
  </si>
  <si>
    <t>Leitis</t>
  </si>
  <si>
    <t>N</t>
  </si>
  <si>
    <t>Leo</t>
  </si>
  <si>
    <t>Pigozzo</t>
  </si>
  <si>
    <t>Tomke</t>
  </si>
  <si>
    <t>Halder</t>
  </si>
  <si>
    <t>Daniel</t>
  </si>
  <si>
    <t>Allemann</t>
  </si>
  <si>
    <t>Lukas</t>
  </si>
  <si>
    <t>Bartholet</t>
  </si>
  <si>
    <t>Mats</t>
  </si>
  <si>
    <t>Blankschön</t>
  </si>
  <si>
    <t>Andrin</t>
  </si>
  <si>
    <t>Broder</t>
  </si>
  <si>
    <t>Christian</t>
  </si>
  <si>
    <t>Rafael</t>
  </si>
  <si>
    <t>Dhaene</t>
  </si>
  <si>
    <t>Théo</t>
  </si>
  <si>
    <t>Di Chello</t>
  </si>
  <si>
    <t>Egger</t>
  </si>
  <si>
    <t>David</t>
  </si>
  <si>
    <t>Kolb</t>
  </si>
  <si>
    <t>Dominic</t>
  </si>
  <si>
    <t>Lauener</t>
  </si>
  <si>
    <t>Julian</t>
  </si>
  <si>
    <t>Peter</t>
  </si>
  <si>
    <t>Nevio</t>
  </si>
  <si>
    <t>Regli</t>
  </si>
  <si>
    <t>Pascal</t>
  </si>
  <si>
    <t>Roffler</t>
  </si>
  <si>
    <t>Leonardo</t>
  </si>
  <si>
    <t>Sanapo</t>
  </si>
  <si>
    <t>Walser</t>
  </si>
  <si>
    <t>Häfliger</t>
  </si>
  <si>
    <t>Tim</t>
  </si>
  <si>
    <t>Ineichen</t>
  </si>
  <si>
    <t>Leandro</t>
  </si>
  <si>
    <t>Bärlocher</t>
  </si>
  <si>
    <t>Carl-Vincent</t>
  </si>
  <si>
    <t>von Glenck</t>
  </si>
  <si>
    <t>Schneider</t>
  </si>
  <si>
    <t>Nolan</t>
  </si>
  <si>
    <t>Rivolier</t>
  </si>
  <si>
    <t>Jonathan</t>
  </si>
  <si>
    <t>Walker</t>
  </si>
  <si>
    <t>Nils</t>
  </si>
  <si>
    <t>Krattiger</t>
  </si>
  <si>
    <t>Michel</t>
  </si>
  <si>
    <t>von Birckhahn</t>
  </si>
  <si>
    <t>Gianluca</t>
  </si>
  <si>
    <t>Ablondi</t>
  </si>
  <si>
    <t>Curdin</t>
  </si>
  <si>
    <t>Acklin</t>
  </si>
  <si>
    <t>Amrein</t>
  </si>
  <si>
    <t>Elias</t>
  </si>
  <si>
    <t>Auer</t>
  </si>
  <si>
    <t>Victor</t>
  </si>
  <si>
    <t>Aye</t>
  </si>
  <si>
    <t>Luc</t>
  </si>
  <si>
    <t>Baier</t>
  </si>
  <si>
    <t>Finn</t>
  </si>
  <si>
    <t>Baranzelli</t>
  </si>
  <si>
    <t>Bayet</t>
  </si>
  <si>
    <t>Nick</t>
  </si>
  <si>
    <t>Berger</t>
  </si>
  <si>
    <t>Dejan</t>
  </si>
  <si>
    <t>Bogdanovski</t>
  </si>
  <si>
    <t>Boon</t>
  </si>
  <si>
    <t>Luca</t>
  </si>
  <si>
    <t>Borrello</t>
  </si>
  <si>
    <t>Breer</t>
  </si>
  <si>
    <t>Severin</t>
  </si>
  <si>
    <t>Paul</t>
  </si>
  <si>
    <t>Brügger</t>
  </si>
  <si>
    <t>Jan</t>
  </si>
  <si>
    <t>Nino</t>
  </si>
  <si>
    <t>Caduff</t>
  </si>
  <si>
    <t>Robin</t>
  </si>
  <si>
    <t>Camenisch</t>
  </si>
  <si>
    <t>Yves</t>
  </si>
  <si>
    <t>Charpilloz</t>
  </si>
  <si>
    <t>Noël</t>
  </si>
  <si>
    <t>Clement</t>
  </si>
  <si>
    <t>Olivier</t>
  </si>
  <si>
    <t>Thibaud</t>
  </si>
  <si>
    <t>Colomb</t>
  </si>
  <si>
    <t>Cummins</t>
  </si>
  <si>
    <t>Flynn</t>
  </si>
  <si>
    <t>Deecke</t>
  </si>
  <si>
    <t>Linus</t>
  </si>
  <si>
    <t>Diem</t>
  </si>
  <si>
    <t>Ramon</t>
  </si>
  <si>
    <t>Dillier</t>
  </si>
  <si>
    <t>Romain</t>
  </si>
  <si>
    <t>Durussel</t>
  </si>
  <si>
    <t>Fabrice</t>
  </si>
  <si>
    <t>Tobias</t>
  </si>
  <si>
    <t>Endl</t>
  </si>
  <si>
    <t>Anthony</t>
  </si>
  <si>
    <t>Favre</t>
  </si>
  <si>
    <t>Flückiger</t>
  </si>
  <si>
    <t>Timon</t>
  </si>
  <si>
    <t>Frauchiger</t>
  </si>
  <si>
    <t>Friedli</t>
  </si>
  <si>
    <t>Frischmuth</t>
  </si>
  <si>
    <t>Gingras</t>
  </si>
  <si>
    <t>Jonas</t>
  </si>
  <si>
    <t>Gut</t>
  </si>
  <si>
    <t>Gysin</t>
  </si>
  <si>
    <t>Haarpaintner</t>
  </si>
  <si>
    <t>Vasco</t>
  </si>
  <si>
    <t>Heimgartner</t>
  </si>
  <si>
    <t>Louis</t>
  </si>
  <si>
    <t>Hunziker</t>
  </si>
  <si>
    <t>Noah</t>
  </si>
  <si>
    <t>Nico</t>
  </si>
  <si>
    <t>Iselin</t>
  </si>
  <si>
    <t>Jordan</t>
  </si>
  <si>
    <t>Jorin</t>
  </si>
  <si>
    <t>Kauer</t>
  </si>
  <si>
    <t>Kistler</t>
  </si>
  <si>
    <t>Kleibl</t>
  </si>
  <si>
    <t>Cyril</t>
  </si>
  <si>
    <t>Niklas</t>
  </si>
  <si>
    <t>Hannes</t>
  </si>
  <si>
    <t>Lagler</t>
  </si>
  <si>
    <t>Alexander</t>
  </si>
  <si>
    <t>Lengweiler</t>
  </si>
  <si>
    <t>Leskiewicz</t>
  </si>
  <si>
    <t>Licka</t>
  </si>
  <si>
    <t>Simon</t>
  </si>
  <si>
    <t>Maag</t>
  </si>
  <si>
    <t>Margot</t>
  </si>
  <si>
    <t>Meier</t>
  </si>
  <si>
    <t>Célian</t>
  </si>
  <si>
    <t>Métral</t>
  </si>
  <si>
    <t>Gregor</t>
  </si>
  <si>
    <t>Migge</t>
  </si>
  <si>
    <t>Lars</t>
  </si>
  <si>
    <t>Darko</t>
  </si>
  <si>
    <t>Mladenovic</t>
  </si>
  <si>
    <t>Moritz</t>
  </si>
  <si>
    <t>Möhring</t>
  </si>
  <si>
    <t>Marco</t>
  </si>
  <si>
    <t>Moro</t>
  </si>
  <si>
    <t>Moser</t>
  </si>
  <si>
    <t>Müller</t>
  </si>
  <si>
    <t>Omazic</t>
  </si>
  <si>
    <t>Oppliger</t>
  </si>
  <si>
    <t>Arnaud</t>
  </si>
  <si>
    <t>Paratte</t>
  </si>
  <si>
    <t>Rocco</t>
  </si>
  <si>
    <t>Pasche</t>
  </si>
  <si>
    <t>Fabio</t>
  </si>
  <si>
    <t>Pocaterra</t>
  </si>
  <si>
    <t>Poltéra</t>
  </si>
  <si>
    <t>Probst</t>
  </si>
  <si>
    <t>Clau</t>
  </si>
  <si>
    <t>Quinter</t>
  </si>
  <si>
    <t>Janis</t>
  </si>
  <si>
    <t>Rohner</t>
  </si>
  <si>
    <t>Étienne</t>
  </si>
  <si>
    <t>Schalch</t>
  </si>
  <si>
    <t>Schmid</t>
  </si>
  <si>
    <t>Roy</t>
  </si>
  <si>
    <t>Tinko</t>
  </si>
  <si>
    <t>Schnegg</t>
  </si>
  <si>
    <t>Schnyder</t>
  </si>
  <si>
    <t>Tom</t>
  </si>
  <si>
    <t>Schwitter</t>
  </si>
  <si>
    <t>Elia</t>
  </si>
  <si>
    <t>Simonett</t>
  </si>
  <si>
    <t>Timo</t>
  </si>
  <si>
    <t>Marvin</t>
  </si>
  <si>
    <t>Steiner</t>
  </si>
  <si>
    <t>Nicolas</t>
  </si>
  <si>
    <t>Lino</t>
  </si>
  <si>
    <t>Steinmann</t>
  </si>
  <si>
    <t>Benjamin</t>
  </si>
  <si>
    <t>Studer</t>
  </si>
  <si>
    <t>Flavio</t>
  </si>
  <si>
    <t>Sütterlin</t>
  </si>
  <si>
    <t>Samuel</t>
  </si>
  <si>
    <t>Tanner</t>
  </si>
  <si>
    <t>Gian</t>
  </si>
  <si>
    <t>Thoma</t>
  </si>
  <si>
    <t>Thomas</t>
  </si>
  <si>
    <t>Mandioni</t>
  </si>
  <si>
    <t>Moriz</t>
  </si>
  <si>
    <t>Urwyler</t>
  </si>
  <si>
    <t>Vogel</t>
  </si>
  <si>
    <t>Fynn</t>
  </si>
  <si>
    <t>Adrien</t>
  </si>
  <si>
    <t>Waldvogel</t>
  </si>
  <si>
    <t>Wöhrle</t>
  </si>
  <si>
    <t>Atakan</t>
  </si>
  <si>
    <t>Yilmaz</t>
  </si>
  <si>
    <t>Zimmermann</t>
  </si>
  <si>
    <t>Zürcher</t>
  </si>
  <si>
    <t>Livio</t>
  </si>
  <si>
    <t>Hess</t>
  </si>
  <si>
    <t>Elodie</t>
  </si>
  <si>
    <t>Ashong</t>
  </si>
  <si>
    <t>Alana</t>
  </si>
  <si>
    <t>Mischler</t>
  </si>
  <si>
    <t>Aline</t>
  </si>
  <si>
    <t>Kellenberger</t>
  </si>
  <si>
    <t>Ronja</t>
  </si>
  <si>
    <t>Waldispühl</t>
  </si>
  <si>
    <t>Leana</t>
  </si>
  <si>
    <t>Ramel</t>
  </si>
  <si>
    <t>Léonie</t>
  </si>
  <si>
    <t>Hanna</t>
  </si>
  <si>
    <t>Bukovac</t>
  </si>
  <si>
    <t>Hügli</t>
  </si>
  <si>
    <t>Alina</t>
  </si>
  <si>
    <t>Leonie</t>
  </si>
  <si>
    <t>Mia</t>
  </si>
  <si>
    <t>Estelle</t>
  </si>
  <si>
    <t>Sarina</t>
  </si>
  <si>
    <t>Lia</t>
  </si>
  <si>
    <t>Livia</t>
  </si>
  <si>
    <t>Jessica</t>
  </si>
  <si>
    <t>Dudula</t>
  </si>
  <si>
    <t>Nathalie</t>
  </si>
  <si>
    <t>Schädler</t>
  </si>
  <si>
    <t>Linda</t>
  </si>
  <si>
    <t>Abbühl</t>
  </si>
  <si>
    <t>Lisa</t>
  </si>
  <si>
    <t>Alessi</t>
  </si>
  <si>
    <t>Tara</t>
  </si>
  <si>
    <t>Bahador</t>
  </si>
  <si>
    <t>Jarina</t>
  </si>
  <si>
    <t>Baumann</t>
  </si>
  <si>
    <t>Marina</t>
  </si>
  <si>
    <t>Baumli</t>
  </si>
  <si>
    <t>Lorena</t>
  </si>
  <si>
    <t>Beeler</t>
  </si>
  <si>
    <t>Nora</t>
  </si>
  <si>
    <t>Böbner</t>
  </si>
  <si>
    <t>Léane</t>
  </si>
  <si>
    <t>Bolinger</t>
  </si>
  <si>
    <t>Rahel</t>
  </si>
  <si>
    <t>Burren</t>
  </si>
  <si>
    <t>Casto</t>
  </si>
  <si>
    <t>Barbara</t>
  </si>
  <si>
    <t>Cembranos</t>
  </si>
  <si>
    <t>Simona</t>
  </si>
  <si>
    <t>Christen</t>
  </si>
  <si>
    <t>Alicia</t>
  </si>
  <si>
    <t>De Oliveira</t>
  </si>
  <si>
    <t>Djuric</t>
  </si>
  <si>
    <t>Kayla</t>
  </si>
  <si>
    <t>Donzé</t>
  </si>
  <si>
    <t>Magali</t>
  </si>
  <si>
    <t>Fischer</t>
  </si>
  <si>
    <t>Zoé</t>
  </si>
  <si>
    <t>Nadine</t>
  </si>
  <si>
    <t>Elin</t>
  </si>
  <si>
    <t>Grossen</t>
  </si>
  <si>
    <t>Ilic</t>
  </si>
  <si>
    <t>Sarah</t>
  </si>
  <si>
    <t>Elena</t>
  </si>
  <si>
    <t>Sara</t>
  </si>
  <si>
    <t>Katic</t>
  </si>
  <si>
    <t>Simone</t>
  </si>
  <si>
    <t>Kircher</t>
  </si>
  <si>
    <t>Alexia</t>
  </si>
  <si>
    <t>Koller</t>
  </si>
  <si>
    <t>Kerstin</t>
  </si>
  <si>
    <t>Krummenacher</t>
  </si>
  <si>
    <t>Céline</t>
  </si>
  <si>
    <t>Lehmann</t>
  </si>
  <si>
    <t>Marsiglia</t>
  </si>
  <si>
    <t>Julie</t>
  </si>
  <si>
    <t>Monge</t>
  </si>
  <si>
    <t>Lucie</t>
  </si>
  <si>
    <t>Tamara</t>
  </si>
  <si>
    <t>Niehus</t>
  </si>
  <si>
    <t>Luna</t>
  </si>
  <si>
    <t>Odermatt</t>
  </si>
  <si>
    <t>Pfister</t>
  </si>
  <si>
    <t>Debora</t>
  </si>
  <si>
    <t>Reinhard</t>
  </si>
  <si>
    <t>Yael</t>
  </si>
  <si>
    <t>Renggli</t>
  </si>
  <si>
    <t>Ann-Kathrin</t>
  </si>
  <si>
    <t>Reuther</t>
  </si>
  <si>
    <t>Jana</t>
  </si>
  <si>
    <t>Lena</t>
  </si>
  <si>
    <t> Inès</t>
  </si>
  <si>
    <t>Sezibera</t>
  </si>
  <si>
    <t>Amélie</t>
  </si>
  <si>
    <t>Stolz</t>
  </si>
  <si>
    <t>Svenja</t>
  </si>
  <si>
    <t>Zumstein</t>
  </si>
  <si>
    <t>Chiara</t>
  </si>
  <si>
    <t>Trost</t>
  </si>
  <si>
    <t>Wagner</t>
  </si>
  <si>
    <t>Milena</t>
  </si>
  <si>
    <t>Walder</t>
  </si>
  <si>
    <t>Wicki</t>
  </si>
  <si>
    <t>Wolperth</t>
  </si>
  <si>
    <t>Laura</t>
  </si>
  <si>
    <t>Lea</t>
  </si>
  <si>
    <t>Nika</t>
  </si>
  <si>
    <t>Danner</t>
  </si>
  <si>
    <t>Miryana</t>
  </si>
  <si>
    <t>Perlasca</t>
  </si>
  <si>
    <t>Aurélie</t>
  </si>
  <si>
    <t>Julia</t>
  </si>
  <si>
    <t>Garovi</t>
  </si>
  <si>
    <t>Gomes</t>
  </si>
  <si>
    <t>Lutz</t>
  </si>
  <si>
    <t>Elise</t>
  </si>
  <si>
    <t>Vallat</t>
  </si>
  <si>
    <t>Balduini</t>
  </si>
  <si>
    <t>Emelie</t>
  </si>
  <si>
    <t>Brebta</t>
  </si>
  <si>
    <t>Emma</t>
  </si>
  <si>
    <t>Ruschetta</t>
  </si>
  <si>
    <t>Adriell</t>
  </si>
  <si>
    <t>Schyrr</t>
  </si>
  <si>
    <t>von Arx</t>
  </si>
  <si>
    <t>Anne</t>
  </si>
  <si>
    <t>Röthlin</t>
  </si>
  <si>
    <t>Luana</t>
  </si>
  <si>
    <t>Behluli</t>
  </si>
  <si>
    <t>Annalena Tosca</t>
  </si>
  <si>
    <t>Hemmeler</t>
  </si>
  <si>
    <t>Yara</t>
  </si>
  <si>
    <t>Michelle</t>
  </si>
  <si>
    <t>Ackermann</t>
  </si>
  <si>
    <t>Solène</t>
  </si>
  <si>
    <t>Isabel</t>
  </si>
  <si>
    <t>Ella</t>
  </si>
  <si>
    <t>Ammeter</t>
  </si>
  <si>
    <t>Ammirati</t>
  </si>
  <si>
    <t>Carlotta</t>
  </si>
  <si>
    <t>Astori</t>
  </si>
  <si>
    <t>Balestrieri</t>
  </si>
  <si>
    <t>Noemi</t>
  </si>
  <si>
    <t>Bamert</t>
  </si>
  <si>
    <t>Liliane</t>
  </si>
  <si>
    <t>Ela</t>
  </si>
  <si>
    <t>Bartu</t>
  </si>
  <si>
    <t>Menia</t>
  </si>
  <si>
    <t>Bentele</t>
  </si>
  <si>
    <t>Mara</t>
  </si>
  <si>
    <t>Anina</t>
  </si>
  <si>
    <t>Bissig</t>
  </si>
  <si>
    <t>Sheyla</t>
  </si>
  <si>
    <t>Bögli</t>
  </si>
  <si>
    <t>Bommer</t>
  </si>
  <si>
    <t>Fiona</t>
  </si>
  <si>
    <t>Bopst</t>
  </si>
  <si>
    <t>Muriel</t>
  </si>
  <si>
    <t>Bossart</t>
  </si>
  <si>
    <t>Bovet</t>
  </si>
  <si>
    <t>Alessia</t>
  </si>
  <si>
    <t>Naja</t>
  </si>
  <si>
    <t>Brunner</t>
  </si>
  <si>
    <t>Bucher</t>
  </si>
  <si>
    <t>Christi</t>
  </si>
  <si>
    <t>Burri</t>
  </si>
  <si>
    <t>Tanaїs</t>
  </si>
  <si>
    <t>Camélique</t>
  </si>
  <si>
    <t>Lia Chiara</t>
  </si>
  <si>
    <t>Capraro</t>
  </si>
  <si>
    <t>Jaimy</t>
  </si>
  <si>
    <t>Cavegn</t>
  </si>
  <si>
    <t>Lou</t>
  </si>
  <si>
    <t>Challamel</t>
  </si>
  <si>
    <t>Zora</t>
  </si>
  <si>
    <t>Chappatte</t>
  </si>
  <si>
    <t>Maelle</t>
  </si>
  <si>
    <t>Corbach</t>
  </si>
  <si>
    <t>Däppen</t>
  </si>
  <si>
    <t>Renée</t>
  </si>
  <si>
    <t>de Courten</t>
  </si>
  <si>
    <t>Alix</t>
  </si>
  <si>
    <t>De Micheli</t>
  </si>
  <si>
    <t>Caroline</t>
  </si>
  <si>
    <t>Delley</t>
  </si>
  <si>
    <t>Demierre</t>
  </si>
  <si>
    <t>Nadja</t>
  </si>
  <si>
    <t>Liv</t>
  </si>
  <si>
    <t>Dredge</t>
  </si>
  <si>
    <t>Duss</t>
  </si>
  <si>
    <t>Tabea</t>
  </si>
  <si>
    <t>Eichler</t>
  </si>
  <si>
    <t>Mathilde</t>
  </si>
  <si>
    <t>Engel</t>
  </si>
  <si>
    <t>Annouk</t>
  </si>
  <si>
    <t>Erni</t>
  </si>
  <si>
    <t>Lora</t>
  </si>
  <si>
    <t>Eloane</t>
  </si>
  <si>
    <t>Faivet</t>
  </si>
  <si>
    <t>Martina</t>
  </si>
  <si>
    <t>Fernandez Alonso</t>
  </si>
  <si>
    <t>Jasmine</t>
  </si>
  <si>
    <t>Angelina</t>
  </si>
  <si>
    <t>Flühmann</t>
  </si>
  <si>
    <t>Freymond</t>
  </si>
  <si>
    <t>Furrer</t>
  </si>
  <si>
    <t>Anna Chiara</t>
  </si>
  <si>
    <t>Gasser</t>
  </si>
  <si>
    <t>Gempeler</t>
  </si>
  <si>
    <t>Sandrine</t>
  </si>
  <si>
    <t>Giroud</t>
  </si>
  <si>
    <t>Yasemin</t>
  </si>
  <si>
    <t>Göl</t>
  </si>
  <si>
    <t>Carla</t>
  </si>
  <si>
    <t>Gross</t>
  </si>
  <si>
    <t>Grünig</t>
  </si>
  <si>
    <t>Guerra</t>
  </si>
  <si>
    <t>Paula</t>
  </si>
  <si>
    <t>Gürtler</t>
  </si>
  <si>
    <t>Pauline</t>
  </si>
  <si>
    <t>Haas Soerensen</t>
  </si>
  <si>
    <t>Viviane</t>
  </si>
  <si>
    <t>Habegger</t>
  </si>
  <si>
    <t>Shana</t>
  </si>
  <si>
    <t>Haegele</t>
  </si>
  <si>
    <t>Hanslik</t>
  </si>
  <si>
    <t>Jael</t>
  </si>
  <si>
    <t>Heim</t>
  </si>
  <si>
    <t>Salomé</t>
  </si>
  <si>
    <t>Hellstern</t>
  </si>
  <si>
    <t>Carmina</t>
  </si>
  <si>
    <t>Hirt</t>
  </si>
  <si>
    <t>Hofacher</t>
  </si>
  <si>
    <t>Néhémie</t>
  </si>
  <si>
    <t>Holler</t>
  </si>
  <si>
    <t>Mona</t>
  </si>
  <si>
    <t>Ibrisimbegovic</t>
  </si>
  <si>
    <t>Doris</t>
  </si>
  <si>
    <t>Jankovic</t>
  </si>
  <si>
    <t>Jil Jana</t>
  </si>
  <si>
    <t>Joos</t>
  </si>
  <si>
    <t>Kristina</t>
  </si>
  <si>
    <t>Josipovic</t>
  </si>
  <si>
    <t>Klara</t>
  </si>
  <si>
    <t>Jurendic</t>
  </si>
  <si>
    <t>Balma Khalisah</t>
  </si>
  <si>
    <t>Kadiri</t>
  </si>
  <si>
    <t>Kalman</t>
  </si>
  <si>
    <t>Kappeler</t>
  </si>
  <si>
    <t>Keller</t>
  </si>
  <si>
    <t>Leona</t>
  </si>
  <si>
    <t>Kernen</t>
  </si>
  <si>
    <t>Tamina</t>
  </si>
  <si>
    <t>Kessler</t>
  </si>
  <si>
    <t>Daria</t>
  </si>
  <si>
    <t>Kiener</t>
  </si>
  <si>
    <t>Kluser</t>
  </si>
  <si>
    <t>Magdalena</t>
  </si>
  <si>
    <t>Kneubühler</t>
  </si>
  <si>
    <t>Jill</t>
  </si>
  <si>
    <t>Krähenbühl</t>
  </si>
  <si>
    <t>Alissa</t>
  </si>
  <si>
    <t>Kramer</t>
  </si>
  <si>
    <t>Anouk</t>
  </si>
  <si>
    <t>Kressler</t>
  </si>
  <si>
    <t>Jasmin</t>
  </si>
  <si>
    <t>Kuch</t>
  </si>
  <si>
    <t>Kummer</t>
  </si>
  <si>
    <t>Künzler</t>
  </si>
  <si>
    <t>Anna Lea</t>
  </si>
  <si>
    <t>Kuster</t>
  </si>
  <si>
    <t>Lanthemann</t>
  </si>
  <si>
    <t>Fiorenza</t>
  </si>
  <si>
    <t>Larcher</t>
  </si>
  <si>
    <t>Lederer</t>
  </si>
  <si>
    <t>Larina</t>
  </si>
  <si>
    <t>Locher</t>
  </si>
  <si>
    <t>Alyssa</t>
  </si>
  <si>
    <t>Lohrer</t>
  </si>
  <si>
    <t>Loinger</t>
  </si>
  <si>
    <t>Longa</t>
  </si>
  <si>
    <t>Anne-Sophie</t>
  </si>
  <si>
    <t>Loretan</t>
  </si>
  <si>
    <t>Nina</t>
  </si>
  <si>
    <t>Lüthi</t>
  </si>
  <si>
    <t>Anna</t>
  </si>
  <si>
    <t>Deborah</t>
  </si>
  <si>
    <t>Annalea</t>
  </si>
  <si>
    <t>Maeder</t>
  </si>
  <si>
    <t>Marty</t>
  </si>
  <si>
    <t>Michael</t>
  </si>
  <si>
    <t>Sindi</t>
  </si>
  <si>
    <t>Mico</t>
  </si>
  <si>
    <t>Milz</t>
  </si>
  <si>
    <t>Sofija</t>
  </si>
  <si>
    <t>Mitrovic</t>
  </si>
  <si>
    <t>Morandi</t>
  </si>
  <si>
    <t>Raphaela</t>
  </si>
  <si>
    <t>Meret</t>
  </si>
  <si>
    <t>Fabiana</t>
  </si>
  <si>
    <t>Mottis</t>
  </si>
  <si>
    <t>Lisa Maria</t>
  </si>
  <si>
    <t>Münstermann</t>
  </si>
  <si>
    <t>Kiana Linnea</t>
  </si>
  <si>
    <t>Negri</t>
  </si>
  <si>
    <t>Annique Mira</t>
  </si>
  <si>
    <t>Niederhauser</t>
  </si>
  <si>
    <t>Michaela</t>
  </si>
  <si>
    <t>Nussbaumer</t>
  </si>
  <si>
    <t>Dana</t>
  </si>
  <si>
    <t>Pazin</t>
  </si>
  <si>
    <t>Perret</t>
  </si>
  <si>
    <t>Joelle</t>
  </si>
  <si>
    <t>Petris</t>
  </si>
  <si>
    <t>Miljana</t>
  </si>
  <si>
    <t>Petrovic</t>
  </si>
  <si>
    <t>Maeva</t>
  </si>
  <si>
    <t>Pict</t>
  </si>
  <si>
    <t>Portmann</t>
  </si>
  <si>
    <t>Victoria</t>
  </si>
  <si>
    <t>Chloë</t>
  </si>
  <si>
    <t>Riva</t>
  </si>
  <si>
    <t>Noelle</t>
  </si>
  <si>
    <t>Maria</t>
  </si>
  <si>
    <t>Rodriguez Dubé</t>
  </si>
  <si>
    <t>Rohrer</t>
  </si>
  <si>
    <t>Marcia</t>
  </si>
  <si>
    <t>Saladin</t>
  </si>
  <si>
    <t>Scharowski</t>
  </si>
  <si>
    <t>Valentina</t>
  </si>
  <si>
    <t>Schaub</t>
  </si>
  <si>
    <t>Schenker</t>
  </si>
  <si>
    <t>Ellen</t>
  </si>
  <si>
    <t>Schibli</t>
  </si>
  <si>
    <t>Katja</t>
  </si>
  <si>
    <t>Kimi</t>
  </si>
  <si>
    <t>Charlotte</t>
  </si>
  <si>
    <t>Soley</t>
  </si>
  <si>
    <t>Schoop</t>
  </si>
  <si>
    <t>Schwab</t>
  </si>
  <si>
    <t>Godeliv</t>
  </si>
  <si>
    <t>Schwarz</t>
  </si>
  <si>
    <t>Schwery</t>
  </si>
  <si>
    <t>Scrucca</t>
  </si>
  <si>
    <t>Sibo Sapi</t>
  </si>
  <si>
    <t>Siegfried</t>
  </si>
  <si>
    <t>Romea</t>
  </si>
  <si>
    <t>Sisi</t>
  </si>
  <si>
    <t>Adrijana</t>
  </si>
  <si>
    <t>Smiljkovic</t>
  </si>
  <si>
    <t>Charlotta</t>
  </si>
  <si>
    <t>Stahl</t>
  </si>
  <si>
    <t>Annik</t>
  </si>
  <si>
    <t>Stähli</t>
  </si>
  <si>
    <t>Stäuble</t>
  </si>
  <si>
    <t>Melissa</t>
  </si>
  <si>
    <t>Stewart</t>
  </si>
  <si>
    <t>Surikova</t>
  </si>
  <si>
    <t>Giulia</t>
  </si>
  <si>
    <t>Tarr Thaler</t>
  </si>
  <si>
    <t>Toschini</t>
  </si>
  <si>
    <t>Triet</t>
  </si>
  <si>
    <t>Tschannen</t>
  </si>
  <si>
    <t>Carine</t>
  </si>
  <si>
    <t>Tschanz</t>
  </si>
  <si>
    <t>Chantal</t>
  </si>
  <si>
    <t>Utzinger</t>
  </si>
  <si>
    <t>Valloton</t>
  </si>
  <si>
    <t>Léa</t>
  </si>
  <si>
    <t>Van Leemput</t>
  </si>
  <si>
    <t>Anna Helena</t>
  </si>
  <si>
    <t>Vesti</t>
  </si>
  <si>
    <t>Merija Keita</t>
  </si>
  <si>
    <t>Vilistere</t>
  </si>
  <si>
    <t>Matilda</t>
  </si>
  <si>
    <t>Vollmer</t>
  </si>
  <si>
    <t>Emilia</t>
  </si>
  <si>
    <t>Volume</t>
  </si>
  <si>
    <t>Séverine</t>
  </si>
  <si>
    <t>Vu</t>
  </si>
  <si>
    <t>Anaïs</t>
  </si>
  <si>
    <t>Waeber</t>
  </si>
  <si>
    <t>Wandeler</t>
  </si>
  <si>
    <t>Weber</t>
  </si>
  <si>
    <t>Wenger</t>
  </si>
  <si>
    <t>Nuria</t>
  </si>
  <si>
    <t>Katharina</t>
  </si>
  <si>
    <t>Zec</t>
  </si>
  <si>
    <t>Larissa</t>
  </si>
  <si>
    <t>Zehr</t>
  </si>
  <si>
    <t>Seraina</t>
  </si>
  <si>
    <t>Zingg</t>
  </si>
  <si>
    <t>Zurlinden</t>
  </si>
  <si>
    <t>Zuvic</t>
  </si>
  <si>
    <t>Daphne</t>
  </si>
  <si>
    <t>Zwanenburg</t>
  </si>
  <si>
    <t>Sirin Denia</t>
  </si>
  <si>
    <t>Angst</t>
  </si>
  <si>
    <t>Amanda</t>
  </si>
  <si>
    <t>Okafor</t>
  </si>
  <si>
    <t>Aarden</t>
  </si>
  <si>
    <t>Perner</t>
  </si>
  <si>
    <t>Jost</t>
  </si>
  <si>
    <t>68880</t>
  </si>
  <si>
    <t>Seraphine</t>
  </si>
  <si>
    <t>Schneebeli</t>
  </si>
  <si>
    <t>Nachwuchsabteilung</t>
  </si>
  <si>
    <t>Anzahl Lizenzen (JGU13-JG U23)</t>
  </si>
  <si>
    <t>Information an Eltern/ Spieler*innen</t>
  </si>
  <si>
    <t>Ermöglichen Vereinsbesuche</t>
  </si>
  <si>
    <t>Ermutigen Spieler*innen teilzunehmen</t>
  </si>
  <si>
    <t>Trägerschaften Teil unserer Ausbildungsphilosphie</t>
  </si>
  <si>
    <t>Spielerinnen nehmen an der regionalen Talentförderung teil</t>
  </si>
  <si>
    <t>Anzahl der Spieler*innen</t>
  </si>
  <si>
    <t>Spielerinnen nehmen an der nationalen Talentförderung teil</t>
  </si>
  <si>
    <t>Unabhängige sportliche Leitung</t>
  </si>
  <si>
    <t>Eigenen Ausbidlungsverantwortlichen</t>
  </si>
  <si>
    <t>Athletiktrainer*in</t>
  </si>
  <si>
    <t>16h Training pro Woche</t>
  </si>
  <si>
    <t>min. 44 Wochen Training pro Jahr</t>
  </si>
  <si>
    <t xml:space="preserve">min. 2 Krafttrainingseinheiten pro Woche </t>
  </si>
  <si>
    <t>Training nach  "Swiss Volley Guidelines"</t>
  </si>
  <si>
    <t>Kooperation Sport &amp; Ausbildung</t>
  </si>
  <si>
    <t>Hosting- und Betreuungskonzept</t>
  </si>
  <si>
    <t>Sportmedizinisches Konzept</t>
  </si>
  <si>
    <t xml:space="preserve">Gesamtpunkteanzahl </t>
  </si>
  <si>
    <t xml:space="preserve">Status </t>
  </si>
  <si>
    <t>grün</t>
  </si>
  <si>
    <t>rot</t>
  </si>
  <si>
    <t>gelb</t>
  </si>
  <si>
    <t>Folgender Vorschlag/ Empfehlung geht an die Lizenzkommission:</t>
  </si>
  <si>
    <t>Pkt.</t>
  </si>
  <si>
    <t>F</t>
  </si>
  <si>
    <t>J/N</t>
  </si>
  <si>
    <r>
      <t xml:space="preserve">Angaben zur Zusammenarbeit mit der Regionalen Talentsichtung.
</t>
    </r>
    <r>
      <rPr>
        <i/>
        <sz val="8"/>
        <color rgb="FFFF0000"/>
        <rFont val="Calibri"/>
        <family val="2"/>
      </rPr>
      <t>(Angaben werden von Swiss Volley mit Hilfe der Regionalverbände geprüft)</t>
    </r>
  </si>
  <si>
    <r>
      <t xml:space="preserve">Angaben zur Zusammenarbeit mit der Nationalen Talentförderung (NNV/ NTZ).
</t>
    </r>
    <r>
      <rPr>
        <i/>
        <sz val="8"/>
        <color rgb="FFFF0000"/>
        <rFont val="Calibri"/>
        <family val="2"/>
      </rPr>
      <t>(Angaben werden von Swiss Volley mit Hilfe der Trägerschaften geprüft)</t>
    </r>
  </si>
  <si>
    <r>
      <t xml:space="preserve">Angaben zur Zusammenarbeit mit der Regionalen Talentförderung (RTG/ RTZ). 
</t>
    </r>
    <r>
      <rPr>
        <i/>
        <sz val="8"/>
        <color rgb="FFFF0000"/>
        <rFont val="Calibri"/>
        <family val="2"/>
      </rPr>
      <t>(Angaben werden von Swiss Volley mit Hilfe der Trägerschaften geprüft)</t>
    </r>
  </si>
  <si>
    <t>ok</t>
  </si>
  <si>
    <t>Kon.SV</t>
  </si>
  <si>
    <t>Hinweis zu den Kontrollen durch die ….</t>
  </si>
  <si>
    <t>Talent Scouts (Phase T1)</t>
  </si>
  <si>
    <t>Regionalverbände/ Trägerschaften (Phase T2)</t>
  </si>
  <si>
    <t>Trägerschaften (Phase T3)</t>
  </si>
  <si>
    <t>Protokoll der Kontrolle</t>
  </si>
  <si>
    <t>Empfehlungen an die Lizenzkommission</t>
  </si>
  <si>
    <t>Wir erklären hiermit, dass wir alle Angaben wahrheitsgemäss ausgefüllt haben.</t>
  </si>
  <si>
    <t>Wir sind damit einverstanden, dass unsere Angaben auf der Homepage von Swiss Volley veröffentlicht werden.</t>
  </si>
  <si>
    <t>max 6</t>
  </si>
  <si>
    <t>max 9</t>
  </si>
  <si>
    <t>max 25</t>
  </si>
  <si>
    <t>Talente im Kader</t>
  </si>
  <si>
    <t>Talente</t>
  </si>
  <si>
    <t>3.4</t>
  </si>
  <si>
    <t>3.3</t>
  </si>
  <si>
    <t>3.2</t>
  </si>
  <si>
    <t>3.1</t>
  </si>
  <si>
    <t>2.3</t>
  </si>
  <si>
    <t>2.2</t>
  </si>
  <si>
    <t>2.1</t>
  </si>
  <si>
    <t>Wir berücksichtigen die "Swiss Volley Guidelines" und die "Evaluierungsbögen Technik T3/T4" als Wegleitung für die Ausbildung der Nachwuchsspieler*innen.</t>
  </si>
  <si>
    <t>2</t>
  </si>
  <si>
    <t>3</t>
  </si>
  <si>
    <t>1</t>
  </si>
  <si>
    <t>4</t>
  </si>
  <si>
    <t>5</t>
  </si>
  <si>
    <t>Saisonstart</t>
  </si>
  <si>
    <t>bis (U19)</t>
  </si>
  <si>
    <t>Alle Talente der Jahrgänge (Vorjahr U23)</t>
  </si>
  <si>
    <t>U23</t>
  </si>
  <si>
    <t>U19</t>
  </si>
  <si>
    <t>von</t>
  </si>
  <si>
    <t>bis</t>
  </si>
  <si>
    <t>SOTC</t>
  </si>
  <si>
    <t>Zitnan</t>
  </si>
  <si>
    <t>Émile</t>
  </si>
  <si>
    <t>Schwotzer</t>
  </si>
  <si>
    <t>André</t>
  </si>
  <si>
    <t>Eitelwein</t>
  </si>
  <si>
    <t>Bösch</t>
  </si>
  <si>
    <t>Ruben</t>
  </si>
  <si>
    <t>Homburg</t>
  </si>
  <si>
    <t>Affentranger</t>
  </si>
  <si>
    <t>Till</t>
  </si>
  <si>
    <t>Brönnimann</t>
  </si>
  <si>
    <t>Lian</t>
  </si>
  <si>
    <t>Kennel</t>
  </si>
  <si>
    <t>Gaudenz</t>
  </si>
  <si>
    <t>Omerasevic</t>
  </si>
  <si>
    <t>Nelio</t>
  </si>
  <si>
    <t>Eberle</t>
  </si>
  <si>
    <t>Balmer</t>
  </si>
  <si>
    <t>Bannwart</t>
  </si>
  <si>
    <t>Böhm</t>
  </si>
  <si>
    <t>Remo</t>
  </si>
  <si>
    <t>Büsser</t>
  </si>
  <si>
    <t>Kay</t>
  </si>
  <si>
    <t>Dylan</t>
  </si>
  <si>
    <t>Fischli</t>
  </si>
  <si>
    <t>Dane</t>
  </si>
  <si>
    <t>Giraudo</t>
  </si>
  <si>
    <t>Glur</t>
  </si>
  <si>
    <t>Mathis</t>
  </si>
  <si>
    <t>Kälin</t>
  </si>
  <si>
    <t>Kohler</t>
  </si>
  <si>
    <t>Kollmar</t>
  </si>
  <si>
    <t>Krummacher</t>
  </si>
  <si>
    <t>Philipp</t>
  </si>
  <si>
    <t>Rémy</t>
  </si>
  <si>
    <t>Metzler</t>
  </si>
  <si>
    <t>Kacey</t>
  </si>
  <si>
    <t>Benit</t>
  </si>
  <si>
    <t>Panzo</t>
  </si>
  <si>
    <t>Diego</t>
  </si>
  <si>
    <t>Rota</t>
  </si>
  <si>
    <t>Silio</t>
  </si>
  <si>
    <t>Steiger</t>
  </si>
  <si>
    <t>Stocker</t>
  </si>
  <si>
    <t>Noé</t>
  </si>
  <si>
    <t>Ullmann</t>
  </si>
  <si>
    <t>Kaelan</t>
  </si>
  <si>
    <t>van Rooyen</t>
  </si>
  <si>
    <t>Collin</t>
  </si>
  <si>
    <t>Max</t>
  </si>
  <si>
    <t>Winteler</t>
  </si>
  <si>
    <t>Micha</t>
  </si>
  <si>
    <t>Finian</t>
  </si>
  <si>
    <t>Wust</t>
  </si>
  <si>
    <t>Wymann</t>
  </si>
  <si>
    <t>Samu</t>
  </si>
  <si>
    <t>Zoller</t>
  </si>
  <si>
    <t>Nicole</t>
  </si>
  <si>
    <t>Hamel-Petignat</t>
  </si>
  <si>
    <t>Emmy-Lou</t>
  </si>
  <si>
    <t>Gariplerden</t>
  </si>
  <si>
    <t>Kim</t>
  </si>
  <si>
    <t>Bigler</t>
  </si>
  <si>
    <t>Vivienne</t>
  </si>
  <si>
    <t>Kreuzer</t>
  </si>
  <si>
    <t>Louna</t>
  </si>
  <si>
    <t>A Marca</t>
  </si>
  <si>
    <t>Csontos</t>
  </si>
  <si>
    <t>Blumenthal</t>
  </si>
  <si>
    <t>Reber</t>
  </si>
  <si>
    <t>Anja</t>
  </si>
  <si>
    <t>Gähwiler</t>
  </si>
  <si>
    <t>Nela</t>
  </si>
  <si>
    <t>Kieloch</t>
  </si>
  <si>
    <t>Marie</t>
  </si>
  <si>
    <t>Zahn</t>
  </si>
  <si>
    <t>Elsa</t>
  </si>
  <si>
    <t>Chartoire</t>
  </si>
  <si>
    <t>Linnea</t>
  </si>
  <si>
    <t>Rentsch</t>
  </si>
  <si>
    <t>Bänziger</t>
  </si>
  <si>
    <t>Alisa</t>
  </si>
  <si>
    <t>Bozhkov</t>
  </si>
  <si>
    <t>Julie Anne</t>
  </si>
  <si>
    <t>Haenni</t>
  </si>
  <si>
    <t>Lamant</t>
  </si>
  <si>
    <t>Emily</t>
  </si>
  <si>
    <t>Obrist</t>
  </si>
  <si>
    <t>Adelyn</t>
  </si>
  <si>
    <t>De Ceglia</t>
  </si>
  <si>
    <t>Emeline</t>
  </si>
  <si>
    <t>Bussien</t>
  </si>
  <si>
    <t>Elisa</t>
  </si>
  <si>
    <t>Cavka</t>
  </si>
  <si>
    <t>Smila</t>
  </si>
  <si>
    <t>Graf</t>
  </si>
  <si>
    <t>Fanny</t>
  </si>
  <si>
    <t>Mael Anna</t>
  </si>
  <si>
    <t>Joder</t>
  </si>
  <si>
    <t>Sophie</t>
  </si>
  <si>
    <t>Alea</t>
  </si>
  <si>
    <t>Schmidiger</t>
  </si>
  <si>
    <t>Lilia</t>
  </si>
  <si>
    <t>Kidane</t>
  </si>
  <si>
    <t>Freya</t>
  </si>
  <si>
    <t>Burth</t>
  </si>
  <si>
    <t>Mia Lou</t>
  </si>
  <si>
    <t>Hofer</t>
  </si>
  <si>
    <t>Annina</t>
  </si>
  <si>
    <t>Brülisauer</t>
  </si>
  <si>
    <t>Beatrice</t>
  </si>
  <si>
    <t>Margaux</t>
  </si>
  <si>
    <t>Eugster</t>
  </si>
  <si>
    <t>Wanda</t>
  </si>
  <si>
    <t>Herzog</t>
  </si>
  <si>
    <t>Darija</t>
  </si>
  <si>
    <t>Anna Calista</t>
  </si>
  <si>
    <t>Meessen</t>
  </si>
  <si>
    <t>Pollinger</t>
  </si>
  <si>
    <t>Lynn</t>
  </si>
  <si>
    <t>Stojanovic</t>
  </si>
  <si>
    <t>Wanner</t>
  </si>
  <si>
    <t>Chloé</t>
  </si>
  <si>
    <t>Huber</t>
  </si>
  <si>
    <t>Manon</t>
  </si>
  <si>
    <t>Xenia</t>
  </si>
  <si>
    <t>Vanessa</t>
  </si>
  <si>
    <t>Riedo</t>
  </si>
  <si>
    <t>Gabrielle</t>
  </si>
  <si>
    <t>Olivia</t>
  </si>
  <si>
    <t>Janina</t>
  </si>
  <si>
    <t>Lilly</t>
  </si>
  <si>
    <t>Sophia</t>
  </si>
  <si>
    <t>Carole</t>
  </si>
  <si>
    <t>Kobel</t>
  </si>
  <si>
    <t>Aegerter</t>
  </si>
  <si>
    <t>Polina</t>
  </si>
  <si>
    <t>Dovhopola</t>
  </si>
  <si>
    <t>Thanaë</t>
  </si>
  <si>
    <t>Merminod</t>
  </si>
  <si>
    <t>Romane</t>
  </si>
  <si>
    <t>Diacon</t>
  </si>
  <si>
    <t>Kimena</t>
  </si>
  <si>
    <t>Gabriel</t>
  </si>
  <si>
    <t>Tecla</t>
  </si>
  <si>
    <t>Barzaghini</t>
  </si>
  <si>
    <t>Benvenuti</t>
  </si>
  <si>
    <t>Dominique-Claire</t>
  </si>
  <si>
    <t>Bruttel</t>
  </si>
  <si>
    <t>De Marchi</t>
  </si>
  <si>
    <t>Marie-Malène</t>
  </si>
  <si>
    <t>Vivianne</t>
  </si>
  <si>
    <t>Etter</t>
  </si>
  <si>
    <t>Fonzi</t>
  </si>
  <si>
    <t>Joanna</t>
  </si>
  <si>
    <t>Mazzoleni</t>
  </si>
  <si>
    <t>Johanna</t>
  </si>
  <si>
    <t>Remy</t>
  </si>
  <si>
    <t>Danaïkah</t>
  </si>
  <si>
    <t>Reveil</t>
  </si>
  <si>
    <t>Anika</t>
  </si>
  <si>
    <t>Schwörer</t>
  </si>
  <si>
    <t>Suriano</t>
  </si>
  <si>
    <t>Balestra</t>
  </si>
  <si>
    <t xml:space="preserve">Thaïs </t>
  </si>
  <si>
    <t>Ann-Soleil</t>
  </si>
  <si>
    <t>Lorin</t>
  </si>
  <si>
    <t>Blaser</t>
  </si>
  <si>
    <t>Jann</t>
  </si>
  <si>
    <t>Kevin</t>
  </si>
  <si>
    <t>Nikola</t>
  </si>
  <si>
    <t>Vuichard</t>
  </si>
  <si>
    <t>Matias</t>
  </si>
  <si>
    <t>Alexis</t>
  </si>
  <si>
    <t>Joshua</t>
  </si>
  <si>
    <t>Raoul</t>
  </si>
  <si>
    <t>Klein</t>
  </si>
  <si>
    <t>Gajewski</t>
  </si>
  <si>
    <t>Baumeler</t>
  </si>
  <si>
    <t>Valentin</t>
  </si>
  <si>
    <t>Becker-Burgos</t>
  </si>
  <si>
    <t>Matis</t>
  </si>
  <si>
    <t>Berdoz</t>
  </si>
  <si>
    <t>Ludovic</t>
  </si>
  <si>
    <t>Chabot</t>
  </si>
  <si>
    <t>Silvano</t>
  </si>
  <si>
    <t>Conconi</t>
  </si>
  <si>
    <t>Loïc</t>
  </si>
  <si>
    <t>Jakob</t>
  </si>
  <si>
    <t>Nicoli</t>
  </si>
  <si>
    <t>Nesta</t>
  </si>
  <si>
    <t>Pavlovic</t>
  </si>
  <si>
    <t>Emil</t>
  </si>
  <si>
    <t>Petrov</t>
  </si>
  <si>
    <t>Rehn</t>
  </si>
  <si>
    <t>Tijs</t>
  </si>
  <si>
    <t>Smit</t>
  </si>
  <si>
    <t>Joel</t>
  </si>
  <si>
    <t>Beerli</t>
  </si>
  <si>
    <t>Antoine</t>
  </si>
  <si>
    <t>Gumy</t>
  </si>
  <si>
    <t>Kobler</t>
  </si>
  <si>
    <t>Lambiel</t>
  </si>
  <si>
    <t>Emmanuel</t>
  </si>
  <si>
    <t>Leray</t>
  </si>
  <si>
    <t>Troxler</t>
  </si>
  <si>
    <t>Wir erfüllen folgende Kriterien in unserer Organisationsstruktur:</t>
  </si>
  <si>
    <t>Wir erfüllen folgende Kriterien bezüglich des Trainingsumfelds:</t>
  </si>
  <si>
    <t>Wir haben unterschiedliche Hosting- und Betreuungskonzepte für die Nachwuchsspieler*innen (z.B. WG´s, Gastfamilien, …).</t>
  </si>
  <si>
    <t>Wir haben ein sportmedizinisches Konzept mit dem Schwerpunkt auf die Betreuung im Notfall.</t>
  </si>
  <si>
    <t>Unterschrift der/des ….</t>
  </si>
  <si>
    <t>Angaben zur Nachwuchsarbeit im Verein.</t>
  </si>
  <si>
    <t>Wir erfüllen folgende Kriterien bezüglich des Betreuungsumfelds:</t>
  </si>
  <si>
    <t>Isa Phantasie/ isa.phanta@volleyball.ch/ +41 79 562 39 69</t>
  </si>
  <si>
    <t>Gschlecht [F/M]</t>
  </si>
  <si>
    <t xml:space="preserve">Geburtsdatum 
[TT.MM.JJJJ]   </t>
  </si>
  <si>
    <t>Korrespondenzsprache [DE/FR]</t>
  </si>
  <si>
    <t>Nationalität
[Schweiz/ Andere]</t>
  </si>
  <si>
    <t>Swiss Olympic 
Talent Card</t>
  </si>
  <si>
    <t>Eguavoen Woghiren</t>
  </si>
  <si>
    <t>Josephine</t>
  </si>
  <si>
    <t>Sigrist</t>
  </si>
  <si>
    <t>Mortati</t>
  </si>
  <si>
    <t>Arianna</t>
  </si>
  <si>
    <t>Volley Lugano</t>
  </si>
  <si>
    <t>Ismail</t>
  </si>
  <si>
    <t>Morina</t>
  </si>
  <si>
    <t>Sieber</t>
  </si>
  <si>
    <t>Vincent</t>
  </si>
  <si>
    <t>Marc</t>
  </si>
  <si>
    <t>Allavena</t>
  </si>
  <si>
    <t>Cirisella</t>
  </si>
  <si>
    <t>VBC Cheseaux</t>
  </si>
  <si>
    <t>Simic</t>
  </si>
  <si>
    <t>Bajt</t>
  </si>
  <si>
    <t>Spielmann</t>
  </si>
  <si>
    <t>Lou Emilie</t>
  </si>
  <si>
    <t>Iancu</t>
  </si>
  <si>
    <t>Maia</t>
  </si>
  <si>
    <t>andere</t>
  </si>
  <si>
    <t>Novara</t>
  </si>
  <si>
    <t>Delia</t>
  </si>
  <si>
    <t>Straumann</t>
  </si>
  <si>
    <t>Ida</t>
  </si>
  <si>
    <t>Volley Schönenwerd</t>
  </si>
  <si>
    <t>Tina</t>
  </si>
  <si>
    <t>Linn</t>
  </si>
  <si>
    <t>De Jesus</t>
  </si>
  <si>
    <t>Lhean Pamela</t>
  </si>
  <si>
    <t>Reuter</t>
  </si>
  <si>
    <t>Marla</t>
  </si>
  <si>
    <t>Day</t>
  </si>
  <si>
    <t>Roth</t>
  </si>
  <si>
    <t>TSV Jona Volleyball</t>
  </si>
  <si>
    <t>VC Kanti Schaffhausen</t>
  </si>
  <si>
    <t>Laganà</t>
  </si>
  <si>
    <t>Hannah</t>
  </si>
  <si>
    <t>Miladic</t>
  </si>
  <si>
    <t>Dajana</t>
  </si>
  <si>
    <t>Sen</t>
  </si>
  <si>
    <t>Chênois Genève Volleyball</t>
  </si>
  <si>
    <t>Haliti</t>
  </si>
  <si>
    <t>Ingrosso</t>
  </si>
  <si>
    <t>Noélie</t>
  </si>
  <si>
    <t>Tiara</t>
  </si>
  <si>
    <t>Schetter</t>
  </si>
  <si>
    <t>Buob</t>
  </si>
  <si>
    <t>Eline</t>
  </si>
  <si>
    <t>Klocke</t>
  </si>
  <si>
    <t>Wechsler</t>
  </si>
  <si>
    <t>Gwendolyn Navideh</t>
  </si>
  <si>
    <t>Eleonora</t>
  </si>
  <si>
    <t>Marcu</t>
  </si>
  <si>
    <t>Vassalli</t>
  </si>
  <si>
    <t>Leandra</t>
  </si>
  <si>
    <t>Biedermann</t>
  </si>
  <si>
    <t>Dara</t>
  </si>
  <si>
    <t>Neukom</t>
  </si>
  <si>
    <t>Dania</t>
  </si>
  <si>
    <t>Burger</t>
  </si>
  <si>
    <t>Frauendorfer</t>
  </si>
  <si>
    <t>Rufus</t>
  </si>
  <si>
    <t>Grossrieder</t>
  </si>
  <si>
    <t>Zaugg</t>
  </si>
  <si>
    <t>Tosio</t>
  </si>
  <si>
    <t>Guilan</t>
  </si>
  <si>
    <t>Zimmer</t>
  </si>
  <si>
    <t>Maltiti</t>
  </si>
  <si>
    <t>Ramon-Borja Toran</t>
  </si>
  <si>
    <t>Ines</t>
  </si>
  <si>
    <t>Artison</t>
  </si>
  <si>
    <t>Alphonsus</t>
  </si>
  <si>
    <t>Jeronsy</t>
  </si>
  <si>
    <t>Bouraoui</t>
  </si>
  <si>
    <t>Kamel</t>
  </si>
  <si>
    <t>Pippia</t>
  </si>
  <si>
    <t>Kelya</t>
  </si>
  <si>
    <t>Weiler</t>
  </si>
  <si>
    <t>Marlon</t>
  </si>
  <si>
    <t>Kotz</t>
  </si>
  <si>
    <t>Wrona</t>
  </si>
  <si>
    <t>Jakub</t>
  </si>
  <si>
    <t>Broome</t>
  </si>
  <si>
    <t>Ennia Luna</t>
  </si>
  <si>
    <t>Bobbià</t>
  </si>
  <si>
    <t>Aleah</t>
  </si>
  <si>
    <t>Merz</t>
  </si>
  <si>
    <t>Joyce</t>
  </si>
  <si>
    <t>Hegg</t>
  </si>
  <si>
    <t>Mirja</t>
  </si>
  <si>
    <t>Chavaz</t>
  </si>
  <si>
    <t>Kymoé</t>
  </si>
  <si>
    <t>Furlan</t>
  </si>
  <si>
    <t>Romeo</t>
  </si>
  <si>
    <t>Pierre</t>
  </si>
  <si>
    <t>Stober</t>
  </si>
  <si>
    <t>Bartenstein</t>
  </si>
  <si>
    <t>Fabry</t>
  </si>
  <si>
    <t>Zbinden</t>
  </si>
  <si>
    <t>Leemann</t>
  </si>
  <si>
    <t>Jaron</t>
  </si>
  <si>
    <t>Cornu</t>
  </si>
  <si>
    <t>Lean</t>
  </si>
  <si>
    <t>Nikolas</t>
  </si>
  <si>
    <t>Camille</t>
  </si>
  <si>
    <t>Zappella</t>
  </si>
  <si>
    <t>Alice</t>
  </si>
  <si>
    <t>Lambelet</t>
  </si>
  <si>
    <t>Juliette</t>
  </si>
  <si>
    <t>Muster</t>
  </si>
  <si>
    <t>Giudice</t>
  </si>
  <si>
    <t>Laure</t>
  </si>
  <si>
    <t>Dardel</t>
  </si>
  <si>
    <t>Maora</t>
  </si>
  <si>
    <t>Leila</t>
  </si>
  <si>
    <t>Elona</t>
  </si>
  <si>
    <t>Morand</t>
  </si>
  <si>
    <t>Madisson</t>
  </si>
  <si>
    <t>Lustenberger</t>
  </si>
  <si>
    <t>Svizzera</t>
  </si>
  <si>
    <t>Bernasconi</t>
  </si>
  <si>
    <t>Sandra</t>
  </si>
  <si>
    <t>Wachtel</t>
  </si>
  <si>
    <t>Wildberger</t>
  </si>
  <si>
    <t>Cosima</t>
  </si>
  <si>
    <t>Raiffeisen Volley Toggenburg</t>
  </si>
  <si>
    <t>Raschle</t>
  </si>
  <si>
    <t>Gianna</t>
  </si>
  <si>
    <t>Amina</t>
  </si>
  <si>
    <t>Marrumbe</t>
  </si>
  <si>
    <t>Nizio</t>
  </si>
  <si>
    <t>Lleshdedaj</t>
  </si>
  <si>
    <t>Luan</t>
  </si>
  <si>
    <t>Hammer</t>
  </si>
  <si>
    <t>Bonello</t>
  </si>
  <si>
    <t>Marco Gabriel</t>
  </si>
  <si>
    <t>Gobet</t>
  </si>
  <si>
    <t>Kyrill</t>
  </si>
  <si>
    <t>Di Labio</t>
  </si>
  <si>
    <t>Luis</t>
  </si>
  <si>
    <t>Corrêa dos Santos</t>
  </si>
  <si>
    <t>Matheus</t>
  </si>
  <si>
    <t>Kop</t>
  </si>
  <si>
    <t>Amann</t>
  </si>
  <si>
    <t>Panchaud</t>
  </si>
  <si>
    <t>Rousseau</t>
  </si>
  <si>
    <t>Noémie</t>
  </si>
  <si>
    <t>Sharlyn</t>
  </si>
  <si>
    <t>Bevanda</t>
  </si>
  <si>
    <t>Brka</t>
  </si>
  <si>
    <t>Delila</t>
  </si>
  <si>
    <t>Schätzle</t>
  </si>
  <si>
    <t>Stella</t>
  </si>
  <si>
    <t>Ilona</t>
  </si>
  <si>
    <t>Santos Lopez</t>
  </si>
  <si>
    <t>Jacques</t>
  </si>
  <si>
    <t>Wesendrup</t>
  </si>
  <si>
    <t>Creeden</t>
  </si>
  <si>
    <t>Cole</t>
  </si>
  <si>
    <t>Visonà</t>
  </si>
  <si>
    <t>Sofia</t>
  </si>
  <si>
    <t>Racovita</t>
  </si>
  <si>
    <t>Milan</t>
  </si>
  <si>
    <t>De Lazzer</t>
  </si>
  <si>
    <t>Kira</t>
  </si>
  <si>
    <t>Paoletto</t>
  </si>
  <si>
    <t>Tenner</t>
  </si>
  <si>
    <t>Yuma</t>
  </si>
  <si>
    <t>Ponce</t>
  </si>
  <si>
    <t>Daniela</t>
  </si>
  <si>
    <t>Serena</t>
  </si>
  <si>
    <t>TS Volley Düdingen</t>
  </si>
  <si>
    <t>Bächler</t>
  </si>
  <si>
    <t>Loana</t>
  </si>
  <si>
    <t>Eva</t>
  </si>
  <si>
    <t>Zollet</t>
  </si>
  <si>
    <t>Ceesay</t>
  </si>
  <si>
    <t>Ratnendran</t>
  </si>
  <si>
    <t>Krish</t>
  </si>
  <si>
    <t>Toma</t>
  </si>
  <si>
    <t>Glen</t>
  </si>
  <si>
    <t>Przic</t>
  </si>
  <si>
    <t>Anastasija</t>
  </si>
  <si>
    <t>Burkhardt</t>
  </si>
  <si>
    <t>Tschiemer</t>
  </si>
  <si>
    <t>Imboden</t>
  </si>
  <si>
    <t>Liam</t>
  </si>
  <si>
    <t>Martin</t>
  </si>
  <si>
    <t>Lauber</t>
  </si>
  <si>
    <t>Malo</t>
  </si>
  <si>
    <t>Maurer</t>
  </si>
  <si>
    <t>Léon</t>
  </si>
  <si>
    <t>Line</t>
  </si>
  <si>
    <t>Rau</t>
  </si>
  <si>
    <t>Jason</t>
  </si>
  <si>
    <t>Vacheron</t>
  </si>
  <si>
    <t>Laurent</t>
  </si>
  <si>
    <t>Hugo</t>
  </si>
  <si>
    <t>Clavel</t>
  </si>
  <si>
    <t>William</t>
  </si>
  <si>
    <t>Nötzli</t>
  </si>
  <si>
    <t>Nathanael</t>
  </si>
  <si>
    <t>Aileen</t>
  </si>
  <si>
    <t>Cantieni</t>
  </si>
  <si>
    <t>Julien</t>
  </si>
  <si>
    <t>Nujici</t>
  </si>
  <si>
    <t>Leonora</t>
  </si>
  <si>
    <t>Vorfi</t>
  </si>
  <si>
    <t> Schweiz</t>
  </si>
  <si>
    <t>Merel</t>
  </si>
  <si>
    <t>Dijkstra</t>
  </si>
  <si>
    <t>Loïs</t>
  </si>
  <si>
    <t>Baptiste</t>
  </si>
  <si>
    <t>Lausanne UC</t>
  </si>
  <si>
    <t>Ritschard</t>
  </si>
  <si>
    <t>Frank</t>
  </si>
  <si>
    <t>Masha</t>
  </si>
  <si>
    <t>Pannarakunnel</t>
  </si>
  <si>
    <t>Valerie</t>
  </si>
  <si>
    <t>Minchev</t>
  </si>
  <si>
    <t>Leonard</t>
  </si>
  <si>
    <t>Jana Lou</t>
  </si>
  <si>
    <t>Soumbey-Alley</t>
  </si>
  <si>
    <t>Blessing</t>
  </si>
  <si>
    <t>Dünnenberger</t>
  </si>
  <si>
    <t>Bühler</t>
  </si>
  <si>
    <t xml:space="preserve">Lino </t>
  </si>
  <si>
    <t>Speck</t>
  </si>
  <si>
    <t>Vera</t>
  </si>
  <si>
    <t>Loic</t>
  </si>
  <si>
    <t>Borrella Villavieja</t>
  </si>
  <si>
    <t>Carlota</t>
  </si>
  <si>
    <t>Rüdisühli</t>
  </si>
  <si>
    <t>Derya</t>
  </si>
  <si>
    <t>Kaltenhauser</t>
  </si>
  <si>
    <t>Veillard</t>
  </si>
  <si>
    <t>Janic</t>
  </si>
  <si>
    <t>Schennach</t>
  </si>
  <si>
    <t>Ben</t>
  </si>
  <si>
    <t>Kempf</t>
  </si>
  <si>
    <t>Bitschnau</t>
  </si>
  <si>
    <t>Jean-Paul</t>
  </si>
  <si>
    <t>Horvath</t>
  </si>
  <si>
    <t xml:space="preserve">Botond </t>
  </si>
  <si>
    <t>Cimino</t>
  </si>
  <si>
    <t>Emiliano</t>
  </si>
  <si>
    <t>Fatio</t>
  </si>
  <si>
    <t>Sibylle</t>
  </si>
  <si>
    <t>Miric</t>
  </si>
  <si>
    <t>Filip</t>
  </si>
  <si>
    <t>Levinia</t>
  </si>
  <si>
    <t>Rosa</t>
  </si>
  <si>
    <t>Lee</t>
  </si>
  <si>
    <t>Di Berardino</t>
  </si>
  <si>
    <t>Luciana</t>
  </si>
  <si>
    <t>Leiggener</t>
  </si>
  <si>
    <t>Wiedmer</t>
  </si>
  <si>
    <t>Brantschen</t>
  </si>
  <si>
    <t>Kaempfer</t>
  </si>
  <si>
    <t>Kippel</t>
  </si>
  <si>
    <t>Buchard</t>
  </si>
  <si>
    <t>Einfügen alle Spieler:innen mit JG U19 in der nächsten Saison</t>
  </si>
  <si>
    <t>22/23</t>
  </si>
  <si>
    <t>23/24</t>
  </si>
  <si>
    <t>24/25</t>
  </si>
  <si>
    <t>25/26</t>
  </si>
  <si>
    <t>1)</t>
  </si>
  <si>
    <t>2)</t>
  </si>
  <si>
    <t>ToDo</t>
  </si>
  <si>
    <t>Eingefügt</t>
  </si>
  <si>
    <t>Doppelte Werte entfernen - Spalte J zeigt die beiden doppelten an, neuere Version entfernen</t>
  </si>
  <si>
    <t>LINDAREN Volley Amriswil</t>
  </si>
  <si>
    <t xml:space="preserve">biogas volley näfels I </t>
  </si>
  <si>
    <t xml:space="preserve">CONCORDIA Volley Luzern </t>
  </si>
  <si>
    <t>Sm`Aesch Pfeffingen</t>
  </si>
  <si>
    <t>Viteos NUC</t>
  </si>
  <si>
    <t>Männer NLA/NLB 2021/2022</t>
  </si>
  <si>
    <t>Volleyball Academy</t>
  </si>
  <si>
    <t>Frauen NLA/NLB 2023/2024</t>
  </si>
  <si>
    <t>BIWI VFM</t>
  </si>
  <si>
    <t>VBC Glaronia</t>
  </si>
  <si>
    <t>Alle aktuelle Spieler:innen mit einer TC</t>
  </si>
  <si>
    <t>Folgende Spieler:innen (U19/ U23) mit einer Swiss Olympic Elite- oder Talent-Card sind Teil unseres NLA Teams (14er Kader):</t>
  </si>
  <si>
    <t>Wir haben Spieler:innen die an der nationalen Talentförderung teilnehmen.</t>
  </si>
  <si>
    <t>Wir haben Spieler:innen die an der regionalen Talentförderung teilnehmen.</t>
  </si>
  <si>
    <t>Wir ermutigen Spieler:innen an der Talentsichtung teilzunehmen.</t>
  </si>
  <si>
    <t>Die sportliche Leitung des Vereins ist UNABHÄNGIG von der Position der NLA Trainerin bzw. des NLA Trainers. Sie ist zuständig für die langfristige Kaderplanung und die Einbindung der Nachwuchsspieler:innen.</t>
  </si>
  <si>
    <r>
      <t>Unsere Ausbildungsverantwortliche bzw. unser Ausbildungsverantwortlicher für die Nachwuchsspieler:innen</t>
    </r>
    <r>
      <rPr>
        <sz val="10"/>
        <rFont val="Calibri"/>
        <family val="2"/>
      </rPr>
      <t xml:space="preserve"> (min. TA)</t>
    </r>
    <r>
      <rPr>
        <sz val="10"/>
        <color theme="1"/>
        <rFont val="Calibri"/>
        <family val="2"/>
      </rPr>
      <t xml:space="preserve"> ist UNABHÄNGIG von der Position der NLA Trainerin bzw. des NLA Trainers.</t>
    </r>
  </si>
  <si>
    <r>
      <t xml:space="preserve">Wir haben eine Athletiktrainerin bzw. einen Athletiktrainer </t>
    </r>
    <r>
      <rPr>
        <sz val="10"/>
        <rFont val="Calibri"/>
        <family val="2"/>
      </rPr>
      <t>(Swiss Olympic Konditionstrainer &amp; Langhantelausbildung)</t>
    </r>
    <r>
      <rPr>
        <sz val="10"/>
        <color theme="1"/>
        <rFont val="Calibri"/>
        <family val="2"/>
      </rPr>
      <t xml:space="preserve"> engagiert, der das athletische Programm auf die Bedürfnisse der Nachwuchsspieler:innen adaptiert und sie in den Trainings betreut.</t>
    </r>
  </si>
  <si>
    <t>Wir bieten den Nachwuchsspieler:innen 16h Training pro Woche an. Diese werden von der Ausbildungsverantwortlichen, der Athletiktrainer*in oder der Trainer*in der NLA geleitet.</t>
  </si>
  <si>
    <t>Wir bieten den Nachwuchsspieler:innen mindestens 44 Wochen Training pro Jahr an. Diese werden von der Ausbildungsverantwortlichen, der Athletiktrainer*in oder der Trainer*in der NLA geleitet.</t>
  </si>
  <si>
    <t>Wir bieten den Nachwuchsspieler:innen mindestens 2 Krafttrainingseinheiten pro Woche an. Diese werden von der Athletiktrainer*in betreut und geleitet.</t>
  </si>
  <si>
    <t>Mornay</t>
  </si>
  <si>
    <t>Sejdija</t>
  </si>
  <si>
    <t>Matthey</t>
  </si>
  <si>
    <t>Hauck</t>
  </si>
  <si>
    <t>Escalera Baikwang</t>
  </si>
  <si>
    <t>Gruss</t>
  </si>
  <si>
    <t>Felix</t>
  </si>
  <si>
    <t>Nipp</t>
  </si>
  <si>
    <t>Alessandro</t>
  </si>
  <si>
    <t>Godano</t>
  </si>
  <si>
    <t>Damien</t>
  </si>
  <si>
    <t>Wermelinger</t>
  </si>
  <si>
    <t>Zakatnyi</t>
  </si>
  <si>
    <t>Mykola</t>
  </si>
  <si>
    <t>Hill Azpeitia</t>
  </si>
  <si>
    <t>Oscar</t>
  </si>
  <si>
    <t>Fournier</t>
  </si>
  <si>
    <t>Celie</t>
  </si>
  <si>
    <t>Aveni</t>
  </si>
  <si>
    <t>Jansen</t>
  </si>
  <si>
    <t>Samara</t>
  </si>
  <si>
    <t>Kirchhofer</t>
  </si>
  <si>
    <t>Heinz</t>
  </si>
  <si>
    <t>Emina</t>
  </si>
  <si>
    <t>Trepp</t>
  </si>
  <si>
    <t>Birkhofer</t>
  </si>
  <si>
    <t>Holosnjaj</t>
  </si>
  <si>
    <t>D'Aversa</t>
  </si>
  <si>
    <t>Temmar</t>
  </si>
  <si>
    <t>Kalmykova</t>
  </si>
  <si>
    <t>Malvataj</t>
  </si>
  <si>
    <t>Rochetin</t>
  </si>
  <si>
    <t>Nakou</t>
  </si>
  <si>
    <t>Grazia</t>
  </si>
  <si>
    <t>Traub</t>
  </si>
  <si>
    <t>Eden</t>
  </si>
  <si>
    <t>Wechter</t>
  </si>
  <si>
    <t>Bourquin</t>
  </si>
  <si>
    <t>Boyer</t>
  </si>
  <si>
    <t>Clerc</t>
  </si>
  <si>
    <t>Maya</t>
  </si>
  <si>
    <t>De Almeida Lourenço</t>
  </si>
  <si>
    <t>Arriagada</t>
  </si>
  <si>
    <t>Patricia</t>
  </si>
  <si>
    <t>Pocock</t>
  </si>
  <si>
    <t>Lugeon</t>
  </si>
  <si>
    <t>Maëva</t>
  </si>
  <si>
    <t>Bumm</t>
  </si>
  <si>
    <t>Sélma</t>
  </si>
  <si>
    <t>De Rahm</t>
  </si>
  <si>
    <t>Luce</t>
  </si>
  <si>
    <t>Depallens</t>
  </si>
  <si>
    <t>Dervarics</t>
  </si>
  <si>
    <t>Lilla</t>
  </si>
  <si>
    <t>Dunnenberger</t>
  </si>
  <si>
    <t>Duparc</t>
  </si>
  <si>
    <t>Fréchelin</t>
  </si>
  <si>
    <t>Rytz</t>
  </si>
  <si>
    <t>Marion</t>
  </si>
  <si>
    <t>Trouillet</t>
  </si>
  <si>
    <t>Jade</t>
  </si>
  <si>
    <t>Urben</t>
  </si>
  <si>
    <t>Célia</t>
  </si>
  <si>
    <t>Gabriela</t>
  </si>
  <si>
    <t>De Jong</t>
  </si>
  <si>
    <t>Bariatti</t>
  </si>
  <si>
    <t>Mila</t>
  </si>
  <si>
    <t xml:space="preserve">Matic </t>
  </si>
  <si>
    <t>Ena</t>
  </si>
  <si>
    <t>Cimdina</t>
  </si>
  <si>
    <t>Ance Anna</t>
  </si>
  <si>
    <t>Messerli</t>
  </si>
  <si>
    <t>Lara</t>
  </si>
  <si>
    <t>Malou</t>
  </si>
  <si>
    <t>Blagojevic</t>
  </si>
  <si>
    <t>Bürki</t>
  </si>
  <si>
    <t>Gloria</t>
  </si>
  <si>
    <t>Olgac</t>
  </si>
  <si>
    <t>Selin</t>
  </si>
  <si>
    <t>Elhanna</t>
  </si>
  <si>
    <t>Gaul</t>
  </si>
  <si>
    <t>van Aarnhem</t>
  </si>
  <si>
    <t>Guusje</t>
  </si>
  <si>
    <t>Castaneda</t>
  </si>
  <si>
    <t>Alexandra Gloria</t>
  </si>
  <si>
    <t>Urbaniak</t>
  </si>
  <si>
    <t>Banfi</t>
  </si>
  <si>
    <t>Werner</t>
  </si>
  <si>
    <t>Leuthardt</t>
  </si>
  <si>
    <t>Anais</t>
  </si>
  <si>
    <t>Jensen</t>
  </si>
  <si>
    <t>Luisa Rugaard</t>
  </si>
  <si>
    <t>Milnes</t>
  </si>
  <si>
    <t>Story</t>
  </si>
  <si>
    <t>Van der Veen</t>
  </si>
  <si>
    <t>Ivanec</t>
  </si>
  <si>
    <t>Struckmann</t>
  </si>
  <si>
    <t>Kovalenko</t>
  </si>
  <si>
    <t>Ekaterina</t>
  </si>
  <si>
    <t>Losiewicz</t>
  </si>
  <si>
    <t>Lia Sarah</t>
  </si>
  <si>
    <t>Baumgartner</t>
  </si>
  <si>
    <t>Kvrgic</t>
  </si>
  <si>
    <t>Racic</t>
  </si>
  <si>
    <t>Klockar</t>
  </si>
  <si>
    <t>Vujicic</t>
  </si>
  <si>
    <t>Habibija</t>
  </si>
  <si>
    <t>Ilg</t>
  </si>
  <si>
    <t>Daria Monica</t>
  </si>
  <si>
    <t>Teona</t>
  </si>
  <si>
    <t>Pekarek</t>
  </si>
  <si>
    <t>Bieri</t>
  </si>
  <si>
    <t>Ladina Emilia</t>
  </si>
  <si>
    <t>Colombo</t>
  </si>
  <si>
    <t>Agata</t>
  </si>
  <si>
    <t>Stäger</t>
  </si>
  <si>
    <t>Saskia</t>
  </si>
  <si>
    <t xml:space="preserve">Baumann </t>
  </si>
  <si>
    <t xml:space="preserve">Anna Fatoumata </t>
  </si>
  <si>
    <t>ZH00001</t>
  </si>
  <si>
    <t>Konatar</t>
  </si>
  <si>
    <t>Hausheer</t>
  </si>
  <si>
    <t>Zünd</t>
  </si>
  <si>
    <t>Lavinia</t>
  </si>
  <si>
    <t>Sjeverac</t>
  </si>
  <si>
    <t>Hintermann</t>
  </si>
  <si>
    <t>Höhn</t>
  </si>
  <si>
    <t>Bojic</t>
  </si>
  <si>
    <t>Jovana</t>
  </si>
  <si>
    <t>Brändle</t>
  </si>
  <si>
    <t>Naia</t>
  </si>
  <si>
    <t>Nayla Anne</t>
  </si>
  <si>
    <t>Maric</t>
  </si>
  <si>
    <t>Collins</t>
  </si>
  <si>
    <t>Schmucki</t>
  </si>
  <si>
    <t>Joelina</t>
  </si>
  <si>
    <t>ZH00005</t>
  </si>
  <si>
    <t>Dillner</t>
  </si>
  <si>
    <t>Maria Lovise</t>
  </si>
  <si>
    <t>Hmina</t>
  </si>
  <si>
    <t>Sherine</t>
  </si>
  <si>
    <t>Soldo</t>
  </si>
  <si>
    <t>Michela</t>
  </si>
  <si>
    <t>Bosshard</t>
  </si>
  <si>
    <t>Ljubicic</t>
  </si>
  <si>
    <t>Hana</t>
  </si>
  <si>
    <t>99423</t>
  </si>
  <si>
    <t>Heyer</t>
  </si>
  <si>
    <t>Nila</t>
  </si>
  <si>
    <t>Karabasic</t>
  </si>
  <si>
    <t>Stevanovic</t>
  </si>
  <si>
    <t>Maissen</t>
  </si>
  <si>
    <t>Monard</t>
  </si>
  <si>
    <t>Maud</t>
  </si>
  <si>
    <t>Pirazzi</t>
  </si>
  <si>
    <t xml:space="preserve">Radosavljevic </t>
  </si>
  <si>
    <t> Lana</t>
  </si>
  <si>
    <t>Volken</t>
  </si>
  <si>
    <t>Svea Maria</t>
  </si>
  <si>
    <t>Wasmer</t>
  </si>
  <si>
    <t>Enea Mila</t>
  </si>
  <si>
    <t>Amacker</t>
  </si>
  <si>
    <t xml:space="preserve">Emma </t>
  </si>
  <si>
    <t>Schaller</t>
  </si>
  <si>
    <t>Imhof</t>
  </si>
  <si>
    <t>Guerne</t>
  </si>
  <si>
    <t>Blanchard</t>
  </si>
  <si>
    <t>Kucalovic</t>
  </si>
  <si>
    <t>Sejla</t>
  </si>
  <si>
    <t>Chinellato</t>
  </si>
  <si>
    <t>Zemp</t>
  </si>
  <si>
    <t xml:space="preserve">Brunner </t>
  </si>
  <si>
    <t>Ayana</t>
  </si>
  <si>
    <t>Isler</t>
  </si>
  <si>
    <t>Torres</t>
  </si>
  <si>
    <t>Marra</t>
  </si>
  <si>
    <t>Jara</t>
  </si>
  <si>
    <t>Lotta</t>
  </si>
  <si>
    <t>Grossenbacher</t>
  </si>
  <si>
    <t>Cremona</t>
  </si>
  <si>
    <t>Tinguely</t>
  </si>
  <si>
    <t>Nina Helena</t>
  </si>
  <si>
    <t>Brülhart</t>
  </si>
  <si>
    <t xml:space="preserve">Delaquis </t>
  </si>
  <si>
    <t>Maude</t>
  </si>
  <si>
    <t>Jaël Mia</t>
  </si>
  <si>
    <t>Menoud</t>
  </si>
  <si>
    <t>Stachowiak</t>
  </si>
  <si>
    <t>Zofia</t>
  </si>
  <si>
    <t>Dillon-Hasler</t>
  </si>
  <si>
    <t>Hannah Sofia</t>
  </si>
  <si>
    <t>Vilaverde</t>
  </si>
  <si>
    <t>Antonia</t>
  </si>
  <si>
    <t>Ober</t>
  </si>
  <si>
    <t>Léontine</t>
  </si>
  <si>
    <t>Delmege</t>
  </si>
  <si>
    <t>Nathanaël</t>
  </si>
  <si>
    <t>Gentile</t>
  </si>
  <si>
    <t>Jérémy</t>
  </si>
  <si>
    <t>Grandjean</t>
  </si>
  <si>
    <t>Nohan</t>
  </si>
  <si>
    <t>Höfer</t>
  </si>
  <si>
    <t>Timeo</t>
  </si>
  <si>
    <t>Ansermoz</t>
  </si>
  <si>
    <t>Noa</t>
  </si>
  <si>
    <t>Lauper</t>
  </si>
  <si>
    <t>Monney</t>
  </si>
  <si>
    <t>Maxime</t>
  </si>
  <si>
    <t>Olobi</t>
  </si>
  <si>
    <t>Pache</t>
  </si>
  <si>
    <t>Matthias</t>
  </si>
  <si>
    <t>Basset</t>
  </si>
  <si>
    <t>Lorys</t>
  </si>
  <si>
    <t xml:space="preserve">Bosch </t>
  </si>
  <si>
    <t>Estevan</t>
  </si>
  <si>
    <t>De Crousaz</t>
  </si>
  <si>
    <t>Meril</t>
  </si>
  <si>
    <t>Ischi</t>
  </si>
  <si>
    <t>Joachim</t>
  </si>
  <si>
    <t>Palma de Figueiredo</t>
  </si>
  <si>
    <t>Kian Jae</t>
  </si>
  <si>
    <t>Rasch</t>
  </si>
  <si>
    <t>Sood</t>
  </si>
  <si>
    <t>Nandu</t>
  </si>
  <si>
    <t>Mathieu</t>
  </si>
  <si>
    <t>Vinatier</t>
  </si>
  <si>
    <t>Zamblera</t>
  </si>
  <si>
    <t>Levin</t>
  </si>
  <si>
    <t>Hafner</t>
  </si>
  <si>
    <t>Meo Giuli</t>
  </si>
  <si>
    <t>Linganathan</t>
  </si>
  <si>
    <t>Kearns</t>
  </si>
  <si>
    <t>Muradi</t>
  </si>
  <si>
    <t>Zakria</t>
  </si>
  <si>
    <t>Ristic</t>
  </si>
  <si>
    <t>Danilo</t>
  </si>
  <si>
    <t>Fritzius</t>
  </si>
  <si>
    <t>Kay Alexander</t>
  </si>
  <si>
    <t>Rohrbach</t>
  </si>
  <si>
    <t>Sartorius</t>
  </si>
  <si>
    <t>Émery</t>
  </si>
  <si>
    <t>Leevi</t>
  </si>
  <si>
    <t>Zumbach</t>
  </si>
  <si>
    <t>Kian</t>
  </si>
  <si>
    <t>Ilisulu</t>
  </si>
  <si>
    <t>Pamir</t>
  </si>
  <si>
    <t>Willem</t>
  </si>
  <si>
    <t>Amstad</t>
  </si>
  <si>
    <t>Luan Aurel</t>
  </si>
  <si>
    <t>Winzenried</t>
  </si>
  <si>
    <t>Thimo</t>
  </si>
  <si>
    <t>Schonhardt</t>
  </si>
  <si>
    <t>Frick</t>
  </si>
  <si>
    <t>Eichhorn</t>
  </si>
  <si>
    <t>Faber</t>
  </si>
  <si>
    <t>Nietlispach</t>
  </si>
  <si>
    <t>Bader</t>
  </si>
  <si>
    <t>Quentin</t>
  </si>
  <si>
    <t>Radecke</t>
  </si>
  <si>
    <t>Noel</t>
  </si>
  <si>
    <t>Boussalia</t>
  </si>
  <si>
    <t>Nouri</t>
  </si>
  <si>
    <t>Sandmeier</t>
  </si>
  <si>
    <t>Lionel</t>
  </si>
  <si>
    <t>Jeremy</t>
  </si>
  <si>
    <t>Guldimann</t>
  </si>
  <si>
    <t>Messere</t>
  </si>
  <si>
    <t>Aaron</t>
  </si>
  <si>
    <t>Grein</t>
  </si>
  <si>
    <t>Lennard</t>
  </si>
  <si>
    <t>Guggisberg</t>
  </si>
  <si>
    <t>Leon Gabriel</t>
  </si>
  <si>
    <t>Gräub</t>
  </si>
  <si>
    <t>304459</t>
  </si>
  <si>
    <t>Caveng</t>
  </si>
  <si>
    <t>Niklaus</t>
  </si>
  <si>
    <t>Comrie</t>
  </si>
  <si>
    <t>Miles Keedan</t>
  </si>
  <si>
    <t>Cotti</t>
  </si>
  <si>
    <t xml:space="preserve">Litwiniuk </t>
  </si>
  <si>
    <t xml:space="preserve">Mateus </t>
  </si>
  <si>
    <t>Matter</t>
  </si>
  <si>
    <t>Ramin</t>
  </si>
  <si>
    <t>Pantelic</t>
  </si>
  <si>
    <t>Ilija</t>
  </si>
  <si>
    <t>Pereira</t>
  </si>
  <si>
    <t>Polzer</t>
  </si>
  <si>
    <t>Sasek</t>
  </si>
  <si>
    <t>Matteo</t>
  </si>
  <si>
    <t>Scheidegger</t>
  </si>
  <si>
    <t xml:space="preserve">Schlinkmeier </t>
  </si>
  <si>
    <t xml:space="preserve">Remo </t>
  </si>
  <si>
    <t>Stajcic</t>
  </si>
  <si>
    <t>Jovan</t>
  </si>
  <si>
    <t>von Känel</t>
  </si>
  <si>
    <t>Wegmann</t>
  </si>
  <si>
    <t>Mio</t>
  </si>
  <si>
    <t>Zeqiri</t>
  </si>
  <si>
    <t>Erjon</t>
  </si>
  <si>
    <t>22NE-03</t>
  </si>
  <si>
    <t>Känzig</t>
  </si>
  <si>
    <t>Yanis</t>
  </si>
  <si>
    <t>22NE-04</t>
  </si>
  <si>
    <t> Sacha</t>
  </si>
  <si>
    <t>Ganassi</t>
  </si>
  <si>
    <t>Loris</t>
  </si>
  <si>
    <t>Serino</t>
  </si>
  <si>
    <t>Mauro</t>
  </si>
  <si>
    <t>Luke</t>
  </si>
  <si>
    <t>Baltermi</t>
  </si>
  <si>
    <t>Barengo</t>
  </si>
  <si>
    <t>Simo</t>
  </si>
  <si>
    <t>Bortoluzzi</t>
  </si>
  <si>
    <t>Tauxe</t>
  </si>
  <si>
    <t>Elio</t>
  </si>
  <si>
    <t>Biçer</t>
  </si>
  <si>
    <t>Bochud</t>
  </si>
  <si>
    <t>Lucien</t>
  </si>
  <si>
    <t>Zadory</t>
  </si>
  <si>
    <t>Marton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</si>
</sst>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dd\.mm\.yyyy"/>
    <numFmt numFmtId="166" formatCode="dd/mm/yyyy;@"/>
    <numFmt numFmtId="167" formatCode="0.0"/>
  </numFmts>
  <fonts count="3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4"/>
      <name val="Calibri"/>
      <family val="2"/>
    </font>
    <font>
      <b/>
      <sz val="18"/>
      <color theme="1"/>
      <name val="Calibri"/>
      <family val="2"/>
    </font>
    <font>
      <i/>
      <sz val="8"/>
      <color rgb="FFFF0000"/>
      <name val="Calibri"/>
      <family val="2"/>
    </font>
    <font>
      <b/>
      <sz val="10"/>
      <color theme="0"/>
      <name val="Calibri"/>
      <family val="2"/>
    </font>
    <font>
      <b/>
      <sz val="6"/>
      <color theme="1"/>
      <name val="Calibri"/>
      <family val="2"/>
    </font>
    <font>
      <i/>
      <sz val="10"/>
      <color theme="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29" fillId="0" borderId="0" applyNumberFormat="0" applyFill="0" applyBorder="0" applyAlignment="0" applyProtection="0"/>
    <xf numFmtId="0" fontId="30" fillId="0" borderId="0" applyAlignment="0">
      <protection locked="0"/>
    </xf>
    <xf numFmtId="164" fontId="10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9" fillId="0" borderId="0" xfId="1"/>
    <xf numFmtId="0" fontId="10" fillId="0" borderId="0" xfId="1" applyFont="1" applyAlignment="1">
      <alignment horizontal="left" vertical="center"/>
    </xf>
    <xf numFmtId="0" fontId="9" fillId="0" borderId="0" xfId="1" applyAlignment="1">
      <alignment horizontal="left"/>
    </xf>
    <xf numFmtId="0" fontId="7" fillId="0" borderId="3" xfId="0" applyFont="1" applyBorder="1"/>
    <xf numFmtId="14" fontId="7" fillId="0" borderId="3" xfId="0" applyNumberFormat="1" applyFont="1" applyBorder="1" applyAlignment="1">
      <alignment horizontal="left"/>
    </xf>
    <xf numFmtId="0" fontId="12" fillId="4" borderId="0" xfId="0" applyFont="1" applyFill="1"/>
    <xf numFmtId="0" fontId="7" fillId="0" borderId="0" xfId="0" applyFont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8" xfId="0" applyBorder="1"/>
    <xf numFmtId="0" fontId="13" fillId="0" borderId="0" xfId="0" applyFont="1" applyAlignment="1">
      <alignment horizontal="center"/>
    </xf>
    <xf numFmtId="0" fontId="13" fillId="5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right"/>
    </xf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0" borderId="2" xfId="0" applyFont="1" applyBorder="1"/>
    <xf numFmtId="0" fontId="15" fillId="3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7" fillId="0" borderId="4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9" fillId="7" borderId="0" xfId="0" applyFont="1" applyFill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5" fillId="0" borderId="0" xfId="0" applyFon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top"/>
    </xf>
    <xf numFmtId="49" fontId="7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vertical="center"/>
    </xf>
    <xf numFmtId="49" fontId="13" fillId="0" borderId="0" xfId="0" applyNumberFormat="1" applyFont="1"/>
    <xf numFmtId="0" fontId="3" fillId="0" borderId="0" xfId="0" applyFont="1"/>
    <xf numFmtId="0" fontId="17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3" fillId="2" borderId="0" xfId="1" applyFont="1" applyFill="1" applyAlignment="1">
      <alignment horizontal="center"/>
    </xf>
    <xf numFmtId="0" fontId="23" fillId="5" borderId="0" xfId="1" applyFont="1" applyFill="1" applyAlignment="1">
      <alignment horizontal="center"/>
    </xf>
    <xf numFmtId="0" fontId="24" fillId="5" borderId="0" xfId="1" applyFont="1" applyFill="1" applyAlignment="1">
      <alignment horizontal="center"/>
    </xf>
    <xf numFmtId="0" fontId="23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9" fillId="0" borderId="0" xfId="1" applyAlignment="1">
      <alignment horizont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2" fillId="2" borderId="0" xfId="0" applyFont="1" applyFill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Protection="1">
      <protection locked="0"/>
    </xf>
    <xf numFmtId="1" fontId="28" fillId="0" borderId="9" xfId="2" applyNumberFormat="1" applyFont="1" applyBorder="1" applyAlignment="1" applyProtection="1">
      <alignment horizontal="center" vertical="center"/>
      <protection locked="0"/>
    </xf>
    <xf numFmtId="49" fontId="28" fillId="0" borderId="9" xfId="2" applyNumberFormat="1" applyFont="1" applyBorder="1" applyAlignment="1" applyProtection="1">
      <alignment vertical="center"/>
      <protection locked="0"/>
    </xf>
    <xf numFmtId="0" fontId="28" fillId="0" borderId="9" xfId="2" applyFont="1" applyBorder="1" applyAlignment="1" applyProtection="1">
      <alignment horizontal="center" vertical="center"/>
      <protection locked="0"/>
    </xf>
    <xf numFmtId="166" fontId="28" fillId="0" borderId="9" xfId="2" applyNumberFormat="1" applyFont="1" applyBorder="1" applyAlignment="1" applyProtection="1">
      <alignment horizontal="center" vertical="center"/>
      <protection locked="0"/>
    </xf>
    <xf numFmtId="49" fontId="28" fillId="0" borderId="10" xfId="2" applyNumberFormat="1" applyFont="1" applyBorder="1" applyAlignment="1" applyProtection="1">
      <alignment horizontal="center" vertical="center"/>
      <protection locked="0"/>
    </xf>
    <xf numFmtId="167" fontId="28" fillId="0" borderId="9" xfId="2" applyNumberFormat="1" applyFont="1" applyBorder="1" applyAlignment="1" applyProtection="1">
      <alignment horizontal="center" vertical="center"/>
      <protection locked="0"/>
    </xf>
    <xf numFmtId="167" fontId="27" fillId="0" borderId="11" xfId="2" applyNumberFormat="1" applyFont="1" applyBorder="1" applyAlignment="1" applyProtection="1">
      <alignment horizontal="center" vertical="center" wrapText="1"/>
      <protection hidden="1"/>
    </xf>
    <xf numFmtId="0" fontId="28" fillId="0" borderId="0" xfId="2" applyFont="1" applyAlignment="1" applyProtection="1">
      <alignment vertical="center"/>
      <protection hidden="1"/>
    </xf>
    <xf numFmtId="0" fontId="28" fillId="0" borderId="0" xfId="2" applyFont="1" applyProtection="1">
      <protection hidden="1"/>
    </xf>
    <xf numFmtId="1" fontId="28" fillId="0" borderId="0" xfId="2" applyNumberFormat="1" applyFont="1" applyAlignment="1" applyProtection="1">
      <alignment horizontal="center"/>
      <protection locked="0"/>
    </xf>
    <xf numFmtId="49" fontId="28" fillId="0" borderId="0" xfId="2" applyNumberFormat="1" applyFont="1" applyAlignment="1" applyProtection="1">
      <alignment horizontal="center"/>
      <protection locked="0"/>
    </xf>
    <xf numFmtId="0" fontId="28" fillId="0" borderId="0" xfId="2" applyFont="1" applyAlignment="1" applyProtection="1">
      <alignment horizontal="center"/>
      <protection locked="0"/>
    </xf>
    <xf numFmtId="166" fontId="28" fillId="0" borderId="0" xfId="2" applyNumberFormat="1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center"/>
      <protection hidden="1"/>
    </xf>
    <xf numFmtId="0" fontId="26" fillId="0" borderId="0" xfId="1" applyFont="1" applyAlignment="1">
      <alignment horizontal="right"/>
    </xf>
    <xf numFmtId="0" fontId="26" fillId="0" borderId="0" xfId="1" applyFont="1"/>
    <xf numFmtId="0" fontId="26" fillId="0" borderId="0" xfId="1" applyFont="1" applyAlignment="1">
      <alignment horizontal="left"/>
    </xf>
    <xf numFmtId="0" fontId="31" fillId="0" borderId="12" xfId="2" applyFont="1" applyBorder="1" applyAlignment="1">
      <alignment horizontal="left" textRotation="90" wrapText="1"/>
    </xf>
    <xf numFmtId="0" fontId="31" fillId="0" borderId="0" xfId="2" applyFont="1" applyAlignment="1">
      <alignment horizontal="left" textRotation="90" wrapText="1"/>
    </xf>
    <xf numFmtId="0" fontId="24" fillId="0" borderId="0" xfId="1" applyFont="1" applyAlignment="1">
      <alignment horizontal="right"/>
    </xf>
    <xf numFmtId="0" fontId="31" fillId="6" borderId="12" xfId="2" applyFont="1" applyFill="1" applyBorder="1" applyAlignment="1">
      <alignment horizontal="left" textRotation="90" wrapText="1"/>
    </xf>
    <xf numFmtId="0" fontId="9" fillId="6" borderId="0" xfId="1" applyFill="1"/>
    <xf numFmtId="0" fontId="0" fillId="6" borderId="0" xfId="0" applyFill="1"/>
    <xf numFmtId="0" fontId="9" fillId="6" borderId="0" xfId="1" applyFill="1" applyAlignment="1">
      <alignment horizontal="left"/>
    </xf>
    <xf numFmtId="0" fontId="0" fillId="6" borderId="0" xfId="0" applyFill="1" applyAlignment="1">
      <alignment horizontal="left"/>
    </xf>
    <xf numFmtId="1" fontId="9" fillId="0" borderId="0" xfId="1" applyNumberForma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5" fillId="3" borderId="0" xfId="0" applyFont="1" applyFill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3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4" fillId="0" borderId="0" xfId="1" applyFont="1" applyAlignment="1">
      <alignment horizontal="left" vertical="top" wrapText="1"/>
    </xf>
    <xf numFmtId="14" fontId="10" fillId="0" borderId="0" xfId="1" applyNumberFormat="1" applyFont="1" applyAlignment="1">
      <alignment horizontal="right" vertical="center"/>
    </xf>
    <xf numFmtId="14" fontId="10" fillId="0" borderId="0" xfId="0" applyNumberFormat="1" applyFont="1" applyAlignment="1">
      <alignment horizontal="right" vertical="center"/>
    </xf>
    <xf numFmtId="14" fontId="9" fillId="0" borderId="0" xfId="1" applyNumberFormat="1"/>
    <xf numFmtId="14" fontId="0" fillId="0" borderId="0" xfId="0" applyNumberFormat="1"/>
    <xf numFmtId="14" fontId="31" fillId="0" borderId="12" xfId="2" applyNumberFormat="1" applyFont="1" applyBorder="1" applyAlignment="1">
      <alignment horizontal="left" textRotation="90" wrapText="1"/>
    </xf>
  </cellXfs>
  <cellStyles count="8">
    <cellStyle name="Komma 2" xfId="7" xr:uid="{72528FE1-C405-4830-B177-2F497E1B17F8}"/>
    <cellStyle name="Link 2" xfId="5" xr:uid="{3113C49C-26AE-497D-A1D3-1CD1DFAE2696}"/>
    <cellStyle name="Standard" xfId="0" builtinId="0"/>
    <cellStyle name="Standard 2" xfId="1" xr:uid="{00000000-0005-0000-0000-000001000000}"/>
    <cellStyle name="Standard 2 2 2" xfId="2" xr:uid="{90BD6514-0643-41C0-BE55-4DFE9C3C9BA5}"/>
    <cellStyle name="Standard 2 3" xfId="4" xr:uid="{397F3182-B8F2-4E13-84E9-71CF8100A2D3}"/>
    <cellStyle name="Standard 6" xfId="6" xr:uid="{35D5F953-F5AA-4544-9F68-A9C7E109D597}"/>
    <cellStyle name="Standard 8" xfId="3" xr:uid="{D186B563-832E-4036-A2B4-9CDBA68BD472}"/>
  </cellStyles>
  <dxfs count="6"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FBFBF"/>
      <color rgb="FF808080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topLeftCell="A31" zoomScale="110" zoomScaleNormal="110" workbookViewId="0">
      <selection activeCell="B59" sqref="B59"/>
    </sheetView>
  </sheetViews>
  <sheetFormatPr baseColWidth="10" defaultRowHeight="15" x14ac:dyDescent="0.25"/>
  <cols>
    <col min="1" max="1" width="3.28515625" style="50" customWidth="1"/>
    <col min="2" max="2" width="5.140625" style="11" customWidth="1"/>
    <col min="3" max="3" width="1.85546875" style="11" customWidth="1"/>
    <col min="4" max="4" width="13.7109375" customWidth="1"/>
    <col min="5" max="5" width="34.7109375" customWidth="1"/>
    <col min="6" max="6" width="14" customWidth="1"/>
    <col min="7" max="7" width="11.7109375" customWidth="1"/>
  </cols>
  <sheetData>
    <row r="1" spans="1:7" ht="15.75" x14ac:dyDescent="0.25">
      <c r="A1" s="49" t="s">
        <v>14</v>
      </c>
      <c r="D1" s="83" t="s">
        <v>15</v>
      </c>
      <c r="F1" s="2" t="s">
        <v>0</v>
      </c>
      <c r="G1" s="83" t="s">
        <v>28</v>
      </c>
    </row>
    <row r="2" spans="1:7" s="3" customFormat="1" ht="20.100000000000001" customHeight="1" x14ac:dyDescent="0.35">
      <c r="A2" s="112" t="s">
        <v>33</v>
      </c>
      <c r="B2" s="112"/>
      <c r="D2" s="114" t="s">
        <v>35</v>
      </c>
      <c r="E2" s="114"/>
      <c r="F2" s="114"/>
      <c r="G2" s="114"/>
    </row>
    <row r="3" spans="1:7" s="3" customFormat="1" ht="30" customHeight="1" x14ac:dyDescent="0.35">
      <c r="A3" s="54" t="s">
        <v>719</v>
      </c>
      <c r="B3" s="55" t="s">
        <v>25</v>
      </c>
      <c r="C3" s="56"/>
      <c r="D3" s="57"/>
      <c r="E3" s="57"/>
      <c r="F3" s="57"/>
      <c r="G3" s="57"/>
    </row>
    <row r="4" spans="1:7" s="7" customFormat="1" ht="20.100000000000001" customHeight="1" x14ac:dyDescent="0.25">
      <c r="A4" s="52"/>
      <c r="B4" s="12" t="s">
        <v>941</v>
      </c>
      <c r="C4" s="12"/>
      <c r="D4" s="12"/>
      <c r="E4" s="9"/>
      <c r="F4" s="9"/>
      <c r="G4" s="9"/>
    </row>
    <row r="5" spans="1:7" ht="14.1" customHeight="1" x14ac:dyDescent="0.25">
      <c r="B5" s="84" t="s">
        <v>19</v>
      </c>
      <c r="C5" s="10"/>
      <c r="D5" s="113" t="s">
        <v>7</v>
      </c>
      <c r="E5" s="113"/>
      <c r="F5" s="113"/>
      <c r="G5" s="113"/>
    </row>
    <row r="6" spans="1:7" ht="14.1" customHeight="1" x14ac:dyDescent="0.25">
      <c r="B6" s="10"/>
      <c r="C6" s="10"/>
      <c r="D6" s="113"/>
      <c r="E6" s="113"/>
      <c r="F6" s="113"/>
      <c r="G6" s="113"/>
    </row>
    <row r="7" spans="1:7" s="3" customFormat="1" ht="30" customHeight="1" x14ac:dyDescent="0.35">
      <c r="A7" s="54" t="s">
        <v>717</v>
      </c>
      <c r="B7" s="55" t="s">
        <v>24</v>
      </c>
      <c r="C7" s="56"/>
      <c r="D7" s="57"/>
      <c r="E7" s="57"/>
      <c r="F7" s="57"/>
      <c r="G7" s="57"/>
    </row>
    <row r="8" spans="1:7" s="13" customFormat="1" ht="20.100000000000001" customHeight="1" x14ac:dyDescent="0.2">
      <c r="A8" s="58" t="s">
        <v>715</v>
      </c>
      <c r="B8" s="59" t="s">
        <v>1</v>
      </c>
      <c r="C8" s="59"/>
    </row>
    <row r="9" spans="1:7" s="7" customFormat="1" ht="24.95" customHeight="1" x14ac:dyDescent="0.25">
      <c r="B9" s="113" t="s">
        <v>691</v>
      </c>
      <c r="C9" s="113"/>
      <c r="D9" s="113"/>
      <c r="E9" s="113"/>
      <c r="F9" s="113"/>
      <c r="G9" s="113"/>
    </row>
    <row r="10" spans="1:7" ht="14.1" customHeight="1" x14ac:dyDescent="0.25">
      <c r="B10" s="84" t="s">
        <v>19</v>
      </c>
      <c r="C10" s="10"/>
      <c r="D10" s="113" t="s">
        <v>2</v>
      </c>
      <c r="E10" s="113"/>
      <c r="F10" s="113"/>
      <c r="G10" s="113"/>
    </row>
    <row r="11" spans="1:7" ht="14.1" customHeight="1" x14ac:dyDescent="0.25">
      <c r="D11" s="113"/>
      <c r="E11" s="113"/>
      <c r="F11" s="113"/>
      <c r="G11" s="113"/>
    </row>
    <row r="12" spans="1:7" ht="14.1" customHeight="1" x14ac:dyDescent="0.25">
      <c r="B12" s="84" t="s">
        <v>19</v>
      </c>
      <c r="C12" s="10"/>
      <c r="D12" s="113" t="s">
        <v>3</v>
      </c>
      <c r="E12" s="113"/>
      <c r="F12" s="113"/>
      <c r="G12" s="113"/>
    </row>
    <row r="13" spans="1:7" ht="14.1" customHeight="1" x14ac:dyDescent="0.25">
      <c r="D13" s="113"/>
      <c r="E13" s="113"/>
      <c r="F13" s="113"/>
      <c r="G13" s="113"/>
    </row>
    <row r="14" spans="1:7" ht="14.1" customHeight="1" x14ac:dyDescent="0.25">
      <c r="B14" s="84" t="s">
        <v>19</v>
      </c>
      <c r="C14" s="10"/>
      <c r="D14" s="113" t="s">
        <v>1235</v>
      </c>
      <c r="E14" s="113"/>
      <c r="F14" s="113"/>
      <c r="G14" s="113"/>
    </row>
    <row r="15" spans="1:7" ht="14.1" customHeight="1" x14ac:dyDescent="0.25">
      <c r="D15" s="113"/>
      <c r="E15" s="113"/>
      <c r="F15" s="113"/>
      <c r="G15" s="113"/>
    </row>
    <row r="16" spans="1:7" s="13" customFormat="1" ht="20.100000000000001" customHeight="1" x14ac:dyDescent="0.2">
      <c r="A16" s="58" t="s">
        <v>714</v>
      </c>
      <c r="B16" s="59" t="s">
        <v>4</v>
      </c>
      <c r="C16" s="59"/>
    </row>
    <row r="17" spans="1:7" s="7" customFormat="1" ht="24.95" customHeight="1" x14ac:dyDescent="0.25">
      <c r="A17" s="52"/>
      <c r="B17" s="113" t="s">
        <v>693</v>
      </c>
      <c r="C17" s="113"/>
      <c r="D17" s="113"/>
      <c r="E17" s="113"/>
      <c r="F17" s="113"/>
      <c r="G17" s="113"/>
    </row>
    <row r="18" spans="1:7" ht="14.1" customHeight="1" x14ac:dyDescent="0.25">
      <c r="B18" s="84" t="s">
        <v>19</v>
      </c>
      <c r="C18" s="10"/>
      <c r="D18" s="113" t="s">
        <v>5</v>
      </c>
      <c r="E18" s="113"/>
      <c r="F18" s="113"/>
      <c r="G18" s="113"/>
    </row>
    <row r="19" spans="1:7" ht="14.1" customHeight="1" x14ac:dyDescent="0.25">
      <c r="B19"/>
      <c r="C19"/>
      <c r="D19" s="113"/>
      <c r="E19" s="113"/>
      <c r="F19" s="113"/>
      <c r="G19" s="113"/>
    </row>
    <row r="20" spans="1:7" ht="14.1" customHeight="1" x14ac:dyDescent="0.25">
      <c r="B20" s="84" t="s">
        <v>19</v>
      </c>
      <c r="C20" s="10"/>
      <c r="D20" s="113" t="s">
        <v>6</v>
      </c>
      <c r="E20" s="113"/>
      <c r="F20" s="113"/>
      <c r="G20" s="113"/>
    </row>
    <row r="21" spans="1:7" ht="14.1" customHeight="1" x14ac:dyDescent="0.25">
      <c r="B21"/>
      <c r="C21"/>
      <c r="D21" s="113"/>
      <c r="E21" s="113"/>
      <c r="F21" s="113"/>
      <c r="G21" s="113"/>
    </row>
    <row r="22" spans="1:7" ht="14.1" customHeight="1" x14ac:dyDescent="0.25">
      <c r="B22" s="84" t="s">
        <v>19</v>
      </c>
      <c r="C22" s="10"/>
      <c r="D22" s="113" t="s">
        <v>1234</v>
      </c>
      <c r="E22" s="113"/>
      <c r="F22" s="113"/>
      <c r="G22" s="113"/>
    </row>
    <row r="23" spans="1:7" ht="14.1" customHeight="1" x14ac:dyDescent="0.25">
      <c r="B23"/>
      <c r="C23"/>
      <c r="D23" s="113"/>
      <c r="E23" s="113"/>
      <c r="F23" s="113"/>
      <c r="G23" s="113"/>
    </row>
    <row r="24" spans="1:7" ht="14.1" customHeight="1" x14ac:dyDescent="0.25">
      <c r="D24" s="22" t="s">
        <v>9</v>
      </c>
      <c r="E24" s="22" t="s">
        <v>8</v>
      </c>
      <c r="F24" s="22" t="s">
        <v>10</v>
      </c>
      <c r="G24" s="22" t="s">
        <v>36</v>
      </c>
    </row>
    <row r="25" spans="1:7" s="13" customFormat="1" ht="12.75" x14ac:dyDescent="0.2">
      <c r="A25" s="53"/>
      <c r="B25" s="10"/>
      <c r="C25" s="10"/>
      <c r="D25" s="85"/>
      <c r="E25" s="20" t="str">
        <f>IFERROR(CONCATENATE(VLOOKUP($D25,IF(Daten!$N$1=1,'Talent-Frauen'!$A:$H,'Talent-Männer'!$A:$H),3,FALSE)," ",VLOOKUP($D25,IF(Daten!$N$1=1,'Talent-Frauen'!$A:$H,'Talent-Männer'!$A:$H),2,FALSE)),"")</f>
        <v/>
      </c>
      <c r="F25" s="21" t="str">
        <f>IFERROR(VLOOKUP($D25,IF(Daten!$N$1=1,'Talent-Frauen'!$A:$H,'Talent-Männer'!$A:$H),5,FALSE),"")</f>
        <v/>
      </c>
      <c r="G25" s="21" t="str">
        <f>IFERROR(VLOOKUP($D25,IF(Daten!$N$1=1,'Talent-Frauen'!$A:$H,'Talent-Männer'!$A:$H),8,FALSE),"")</f>
        <v/>
      </c>
    </row>
    <row r="26" spans="1:7" s="13" customFormat="1" ht="12.75" x14ac:dyDescent="0.2">
      <c r="A26" s="53"/>
      <c r="B26" s="10"/>
      <c r="C26" s="10"/>
      <c r="D26" s="85"/>
      <c r="E26" s="20" t="str">
        <f>IFERROR(CONCATENATE(VLOOKUP($D26,IF(Daten!$N$1=1,'Talent-Frauen'!$A:$H,'Talent-Männer'!$A:$H),3,FALSE)," ",VLOOKUP($D26,IF(Daten!$N$1=1,'Talent-Frauen'!$A:$H,'Talent-Männer'!$A:$H),2,FALSE)),"")</f>
        <v/>
      </c>
      <c r="F26" s="21" t="str">
        <f>IFERROR(VLOOKUP($D26,IF(Daten!$N$1=1,'Talent-Frauen'!$A:$H,'Talent-Männer'!$A:$H),5,FALSE),"")</f>
        <v/>
      </c>
      <c r="G26" s="21" t="str">
        <f>IFERROR(VLOOKUP($D26,IF(Daten!$N$1=1,'Talent-Frauen'!$A:$H,'Talent-Männer'!$A:$H),8,FALSE),"")</f>
        <v/>
      </c>
    </row>
    <row r="27" spans="1:7" s="13" customFormat="1" ht="12.75" x14ac:dyDescent="0.2">
      <c r="A27" s="53"/>
      <c r="B27" s="10"/>
      <c r="C27" s="10"/>
      <c r="D27" s="85"/>
      <c r="E27" s="20" t="str">
        <f>IFERROR(CONCATENATE(VLOOKUP($D27,IF(Daten!$N$1=1,'Talent-Frauen'!$A:$H,'Talent-Männer'!$A:$H),3,FALSE)," ",VLOOKUP($D27,IF(Daten!$N$1=1,'Talent-Frauen'!$A:$H,'Talent-Männer'!$A:$H),2,FALSE)),"")</f>
        <v/>
      </c>
      <c r="F27" s="21" t="str">
        <f>IFERROR(VLOOKUP($D27,IF(Daten!$N$1=1,'Talent-Frauen'!$A:$H,'Talent-Männer'!$A:$H),5,FALSE),"")</f>
        <v/>
      </c>
      <c r="G27" s="21" t="str">
        <f>IFERROR(VLOOKUP($D27,IF(Daten!$N$1=1,'Talent-Frauen'!$A:$H,'Talent-Männer'!$A:$H),8,FALSE),"")</f>
        <v/>
      </c>
    </row>
    <row r="28" spans="1:7" s="13" customFormat="1" ht="12.75" x14ac:dyDescent="0.2">
      <c r="A28" s="53"/>
      <c r="B28" s="10"/>
      <c r="C28" s="10"/>
      <c r="D28" s="85"/>
      <c r="E28" s="20" t="str">
        <f>IFERROR(CONCATENATE(VLOOKUP($D28,IF(Daten!$N$1=1,'Talent-Frauen'!$A:$H,'Talent-Männer'!$A:$H),3,FALSE)," ",VLOOKUP($D28,IF(Daten!$N$1=1,'Talent-Frauen'!$A:$H,'Talent-Männer'!$A:$H),2,FALSE)),"")</f>
        <v/>
      </c>
      <c r="F28" s="21" t="str">
        <f>IFERROR(VLOOKUP($D28,IF(Daten!$N$1=1,'Talent-Frauen'!$A:$H,'Talent-Männer'!$A:$H),5,FALSE),"")</f>
        <v/>
      </c>
      <c r="G28" s="21" t="str">
        <f>IFERROR(VLOOKUP($D28,IF(Daten!$N$1=1,'Talent-Frauen'!$A:$H,'Talent-Männer'!$A:$H),8,FALSE),"")</f>
        <v/>
      </c>
    </row>
    <row r="29" spans="1:7" s="13" customFormat="1" ht="12.75" x14ac:dyDescent="0.2">
      <c r="A29" s="53"/>
      <c r="B29" s="10"/>
      <c r="C29" s="10"/>
      <c r="D29" s="85"/>
      <c r="E29" s="20" t="str">
        <f>IFERROR(CONCATENATE(VLOOKUP($D29,IF(Daten!$N$1=1,'Talent-Frauen'!$A:$H,'Talent-Männer'!$A:$H),3,FALSE)," ",VLOOKUP($D29,IF(Daten!$N$1=1,'Talent-Frauen'!$A:$H,'Talent-Männer'!$A:$H),2,FALSE)),"")</f>
        <v/>
      </c>
      <c r="F29" s="21" t="str">
        <f>IFERROR(VLOOKUP($D29,IF(Daten!$N$1=1,'Talent-Frauen'!$A:$H,'Talent-Männer'!$A:$H),5,FALSE),"")</f>
        <v/>
      </c>
      <c r="G29" s="21" t="str">
        <f>IFERROR(VLOOKUP($D29,IF(Daten!$N$1=1,'Talent-Frauen'!$A:$H,'Talent-Männer'!$A:$H),8,FALSE),"")</f>
        <v/>
      </c>
    </row>
    <row r="31" spans="1:7" s="13" customFormat="1" ht="20.100000000000001" customHeight="1" x14ac:dyDescent="0.2">
      <c r="A31" s="58" t="s">
        <v>713</v>
      </c>
      <c r="B31" s="59" t="s">
        <v>11</v>
      </c>
      <c r="C31" s="59"/>
    </row>
    <row r="32" spans="1:7" s="7" customFormat="1" ht="24.95" customHeight="1" x14ac:dyDescent="0.25">
      <c r="A32" s="52"/>
      <c r="B32" s="113" t="s">
        <v>692</v>
      </c>
      <c r="C32" s="113"/>
      <c r="D32" s="113"/>
      <c r="E32" s="113"/>
      <c r="F32" s="113"/>
      <c r="G32" s="113"/>
    </row>
    <row r="33" spans="1:7" ht="14.1" customHeight="1" x14ac:dyDescent="0.25">
      <c r="B33" s="84" t="s">
        <v>19</v>
      </c>
      <c r="C33" s="10"/>
      <c r="D33" s="113" t="s">
        <v>12</v>
      </c>
      <c r="E33" s="113"/>
      <c r="F33" s="113"/>
      <c r="G33" s="113"/>
    </row>
    <row r="34" spans="1:7" ht="14.1" customHeight="1" x14ac:dyDescent="0.25">
      <c r="D34" s="113"/>
      <c r="E34" s="113"/>
      <c r="F34" s="113"/>
      <c r="G34" s="113"/>
    </row>
    <row r="35" spans="1:7" ht="14.1" customHeight="1" x14ac:dyDescent="0.25">
      <c r="B35" s="84" t="s">
        <v>19</v>
      </c>
      <c r="C35" s="10"/>
      <c r="D35" s="113" t="s">
        <v>13</v>
      </c>
      <c r="E35" s="113"/>
      <c r="F35" s="113"/>
      <c r="G35" s="113"/>
    </row>
    <row r="36" spans="1:7" ht="14.1" customHeight="1" x14ac:dyDescent="0.25">
      <c r="B36" s="1"/>
      <c r="C36" s="1"/>
      <c r="D36" s="113"/>
      <c r="E36" s="113"/>
      <c r="F36" s="113"/>
      <c r="G36" s="113"/>
    </row>
    <row r="37" spans="1:7" ht="14.1" customHeight="1" x14ac:dyDescent="0.25">
      <c r="B37" s="84" t="s">
        <v>19</v>
      </c>
      <c r="C37" s="10"/>
      <c r="D37" s="113" t="s">
        <v>1233</v>
      </c>
      <c r="E37" s="113"/>
      <c r="F37" s="113"/>
      <c r="G37" s="113"/>
    </row>
    <row r="38" spans="1:7" ht="14.1" customHeight="1" x14ac:dyDescent="0.25">
      <c r="B38"/>
      <c r="C38"/>
      <c r="D38" s="113"/>
      <c r="E38" s="113"/>
      <c r="F38" s="113"/>
      <c r="G38" s="113"/>
    </row>
    <row r="39" spans="1:7" ht="14.1" customHeight="1" x14ac:dyDescent="0.25">
      <c r="D39" s="22" t="s">
        <v>9</v>
      </c>
      <c r="E39" s="22" t="s">
        <v>8</v>
      </c>
      <c r="F39" s="22" t="s">
        <v>10</v>
      </c>
      <c r="G39" s="22" t="s">
        <v>36</v>
      </c>
    </row>
    <row r="40" spans="1:7" s="13" customFormat="1" ht="12.75" x14ac:dyDescent="0.2">
      <c r="A40" s="53"/>
      <c r="B40" s="10"/>
      <c r="C40" s="10"/>
      <c r="D40" s="85"/>
      <c r="E40" s="20" t="str">
        <f>IFERROR(CONCATENATE(VLOOKUP($D40,IF(Daten!$N$1=1,'Talent-Frauen'!$A:$H,'Talent-Männer'!$A:$H),3,FALSE)," ",VLOOKUP($D40,IF(Daten!$N$1=1,'Talent-Frauen'!$A:$H,'Talent-Männer'!$A:$H),2,FALSE)),"")</f>
        <v/>
      </c>
      <c r="F40" s="21" t="str">
        <f>IFERROR(VLOOKUP($D40,IF(Daten!$N$1=1,'Talent-Frauen'!$A:$H,'Talent-Männer'!$A:$H),5,FALSE),"")</f>
        <v/>
      </c>
      <c r="G40" s="21" t="str">
        <f>IFERROR(VLOOKUP($D40,IF(Daten!$N$1=1,'Talent-Frauen'!$A:$H,'Talent-Männer'!$A:$H),8,FALSE),"")</f>
        <v/>
      </c>
    </row>
    <row r="41" spans="1:7" s="13" customFormat="1" ht="12.75" x14ac:dyDescent="0.2">
      <c r="A41" s="53"/>
      <c r="B41" s="10"/>
      <c r="C41" s="10"/>
      <c r="D41" s="85"/>
      <c r="E41" s="20" t="str">
        <f>IFERROR(CONCATENATE(VLOOKUP($D41,IF(Daten!$N$1=1,'Talent-Frauen'!$A:$H,'Talent-Männer'!$A:$H),3,FALSE)," ",VLOOKUP($D41,IF(Daten!$N$1=1,'Talent-Frauen'!$A:$H,'Talent-Männer'!$A:$H),2,FALSE)),"")</f>
        <v/>
      </c>
      <c r="F41" s="21" t="str">
        <f>IFERROR(VLOOKUP($D41,IF(Daten!$N$1=1,'Talent-Frauen'!$A:$H,'Talent-Männer'!$A:$H),5,FALSE),"")</f>
        <v/>
      </c>
      <c r="G41" s="21" t="str">
        <f>IFERROR(VLOOKUP($D41,IF(Daten!$N$1=1,'Talent-Frauen'!$A:$H,'Talent-Männer'!$A:$H),8,FALSE),"")</f>
        <v/>
      </c>
    </row>
    <row r="42" spans="1:7" s="13" customFormat="1" ht="12.75" x14ac:dyDescent="0.2">
      <c r="A42" s="53"/>
      <c r="B42" s="10"/>
      <c r="C42" s="10"/>
      <c r="D42" s="85"/>
      <c r="E42" s="20" t="str">
        <f>IFERROR(CONCATENATE(VLOOKUP($D42,IF(Daten!$N$1=1,'Talent-Frauen'!$A:$H,'Talent-Männer'!$A:$H),3,FALSE)," ",VLOOKUP($D42,IF(Daten!$N$1=1,'Talent-Frauen'!$A:$H,'Talent-Männer'!$A:$H),2,FALSE)),"")</f>
        <v/>
      </c>
      <c r="F42" s="21" t="str">
        <f>IFERROR(VLOOKUP($D42,IF(Daten!$N$1=1,'Talent-Frauen'!$A:$H,'Talent-Männer'!$A:$H),5,FALSE),"")</f>
        <v/>
      </c>
      <c r="G42" s="21" t="str">
        <f>IFERROR(VLOOKUP($D42,IF(Daten!$N$1=1,'Talent-Frauen'!$A:$H,'Talent-Männer'!$A:$H),8,FALSE),"")</f>
        <v/>
      </c>
    </row>
    <row r="43" spans="1:7" s="13" customFormat="1" ht="12.75" x14ac:dyDescent="0.2">
      <c r="A43" s="53"/>
      <c r="B43" s="10"/>
      <c r="C43" s="10"/>
      <c r="D43" s="85"/>
      <c r="E43" s="20" t="str">
        <f>IFERROR(CONCATENATE(VLOOKUP($D43,IF(Daten!$N$1=1,'Talent-Frauen'!$A:$H,'Talent-Männer'!$A:$H),3,FALSE)," ",VLOOKUP($D43,IF(Daten!$N$1=1,'Talent-Frauen'!$A:$H,'Talent-Männer'!$A:$H),2,FALSE)),"")</f>
        <v/>
      </c>
      <c r="F43" s="21" t="str">
        <f>IFERROR(VLOOKUP($D43,IF(Daten!$N$1=1,'Talent-Frauen'!$A:$H,'Talent-Männer'!$A:$H),5,FALSE),"")</f>
        <v/>
      </c>
      <c r="G43" s="21" t="str">
        <f>IFERROR(VLOOKUP($D43,IF(Daten!$N$1=1,'Talent-Frauen'!$A:$H,'Talent-Männer'!$A:$H),8,FALSE),"")</f>
        <v/>
      </c>
    </row>
    <row r="44" spans="1:7" s="13" customFormat="1" ht="12.75" x14ac:dyDescent="0.2">
      <c r="A44" s="53"/>
      <c r="B44" s="10"/>
      <c r="C44" s="10"/>
      <c r="D44" s="85"/>
      <c r="E44" s="20" t="str">
        <f>IFERROR(CONCATENATE(VLOOKUP($D44,IF(Daten!$N$1=1,'Talent-Frauen'!$A:$H,'Talent-Männer'!$A:$H),3,FALSE)," ",VLOOKUP($D44,IF(Daten!$N$1=1,'Talent-Frauen'!$A:$H,'Talent-Männer'!$A:$H),2,FALSE)),"")</f>
        <v/>
      </c>
      <c r="F44" s="21" t="str">
        <f>IFERROR(VLOOKUP($D44,IF(Daten!$N$1=1,'Talent-Frauen'!$A:$H,'Talent-Männer'!$A:$H),5,FALSE),"")</f>
        <v/>
      </c>
      <c r="G44" s="21" t="str">
        <f>IFERROR(VLOOKUP($D44,IF(Daten!$N$1=1,'Talent-Frauen'!$A:$H,'Talent-Männer'!$A:$H),8,FALSE),"")</f>
        <v/>
      </c>
    </row>
    <row r="45" spans="1:7" s="3" customFormat="1" ht="30" customHeight="1" x14ac:dyDescent="0.35">
      <c r="A45" s="54" t="s">
        <v>718</v>
      </c>
      <c r="B45" s="55" t="s">
        <v>23</v>
      </c>
      <c r="C45" s="56"/>
      <c r="D45" s="57"/>
      <c r="E45" s="57"/>
      <c r="F45" s="57"/>
      <c r="G45" s="57"/>
    </row>
    <row r="46" spans="1:7" s="7" customFormat="1" ht="20.100000000000001" customHeight="1" x14ac:dyDescent="0.25">
      <c r="A46" s="52"/>
      <c r="B46" s="12" t="s">
        <v>26</v>
      </c>
      <c r="C46" s="12"/>
      <c r="D46" s="12"/>
      <c r="E46" s="9"/>
      <c r="F46" s="9"/>
      <c r="G46" s="9"/>
    </row>
    <row r="47" spans="1:7" s="13" customFormat="1" ht="20.100000000000001" customHeight="1" x14ac:dyDescent="0.2">
      <c r="A47" s="58" t="s">
        <v>712</v>
      </c>
      <c r="B47" s="59" t="s">
        <v>707</v>
      </c>
      <c r="C47" s="59"/>
    </row>
    <row r="48" spans="1:7" s="7" customFormat="1" ht="14.1" customHeight="1" x14ac:dyDescent="0.25">
      <c r="A48" s="52"/>
      <c r="B48" s="113" t="s">
        <v>1232</v>
      </c>
      <c r="C48" s="113"/>
      <c r="D48" s="113"/>
      <c r="E48" s="113"/>
      <c r="F48" s="113"/>
      <c r="G48" s="113"/>
    </row>
    <row r="49" spans="1:11" ht="20.100000000000001" customHeight="1" x14ac:dyDescent="0.25">
      <c r="B49" s="113"/>
      <c r="C49" s="113"/>
      <c r="D49" s="113"/>
      <c r="E49" s="113"/>
      <c r="F49" s="113"/>
      <c r="G49" s="113"/>
    </row>
    <row r="50" spans="1:11" ht="14.1" customHeight="1" x14ac:dyDescent="0.25">
      <c r="D50" s="22" t="s">
        <v>9</v>
      </c>
      <c r="E50" s="22" t="s">
        <v>8</v>
      </c>
      <c r="F50" s="22" t="s">
        <v>10</v>
      </c>
      <c r="G50" s="22" t="s">
        <v>36</v>
      </c>
    </row>
    <row r="51" spans="1:11" s="13" customFormat="1" ht="13.9" customHeight="1" x14ac:dyDescent="0.2">
      <c r="A51" s="53"/>
      <c r="B51" s="10"/>
      <c r="C51" s="10"/>
      <c r="D51" s="85"/>
      <c r="E51" s="20" t="str">
        <f>IFERROR(CONCATENATE(VLOOKUP($D51,IF(Daten!$N$1=1,'TalentF-U19U23'!$A:$H,'TalentM-U19U23'!$A:$H),3,FALSE)," ",VLOOKUP($D51,IF(Daten!$N$1=1,'TalentF-U19U23'!$A:$H,'TalentM-U19U23'!$A:$H),2,FALSE)),"")</f>
        <v/>
      </c>
      <c r="F51" s="21" t="str">
        <f>IFERROR(VLOOKUP($D51,IF(Daten!$N$1=1,'TalentF-U19U23'!$A:$H,'TalentM-U19U23'!$A:$H),5,FALSE),"")</f>
        <v/>
      </c>
      <c r="G51" s="21" t="str">
        <f>IFERROR(VLOOKUP($D51,IF(Daten!$N$1=1,'TalentF-U19U23'!$A:$H,'TalentM-U19U23'!$A:$H),8,FALSE),"")</f>
        <v/>
      </c>
    </row>
    <row r="52" spans="1:11" s="13" customFormat="1" ht="12.75" x14ac:dyDescent="0.2">
      <c r="A52" s="53"/>
      <c r="B52" s="10"/>
      <c r="C52" s="10"/>
      <c r="D52" s="85"/>
      <c r="E52" s="20" t="str">
        <f>IFERROR(CONCATENATE(VLOOKUP($D52,IF(Daten!$N$1=1,'TalentF-U19U23'!$A:$H,'TalentM-U19U23'!$A:$H),3,FALSE)," ",VLOOKUP($D52,IF(Daten!$N$1=1,'TalentF-U19U23'!$A:$H,'TalentM-U19U23'!$A:$H),2,FALSE)),"")</f>
        <v/>
      </c>
      <c r="F52" s="21" t="str">
        <f>IFERROR(VLOOKUP($D52,IF(Daten!$N$1=1,'TalentF-U19U23'!$A:$H,'TalentM-U19U23'!$A:$H),5,FALSE),"")</f>
        <v/>
      </c>
      <c r="G52" s="21" t="str">
        <f>IFERROR(VLOOKUP($D52,IF(Daten!$N$1=1,'TalentF-U19U23'!$A:$H,'TalentM-U19U23'!$A:$H),8,FALSE),"")</f>
        <v/>
      </c>
    </row>
    <row r="53" spans="1:11" s="13" customFormat="1" ht="12.75" x14ac:dyDescent="0.2">
      <c r="A53" s="53"/>
      <c r="B53" s="10"/>
      <c r="C53" s="10"/>
      <c r="D53" s="85"/>
      <c r="E53" s="20" t="str">
        <f>IFERROR(CONCATENATE(VLOOKUP($D53,IF(Daten!$N$1=1,'TalentF-U19U23'!$A:$H,'TalentM-U19U23'!$A:$H),3,FALSE)," ",VLOOKUP($D53,IF(Daten!$N$1=1,'TalentF-U19U23'!$A:$H,'TalentM-U19U23'!$A:$H),2,FALSE)),"")</f>
        <v/>
      </c>
      <c r="F53" s="21" t="str">
        <f>IFERROR(VLOOKUP($D53,IF(Daten!$N$1=1,'TalentF-U19U23'!$A:$H,'TalentM-U19U23'!$A:$H),5,FALSE),"")</f>
        <v/>
      </c>
      <c r="G53" s="21" t="str">
        <f>IFERROR(VLOOKUP($D53,IF(Daten!$N$1=1,'TalentF-U19U23'!$A:$H,'TalentM-U19U23'!$A:$H),8,FALSE),"")</f>
        <v/>
      </c>
    </row>
    <row r="54" spans="1:11" s="13" customFormat="1" ht="12.75" x14ac:dyDescent="0.2">
      <c r="A54" s="53"/>
      <c r="B54" s="10"/>
      <c r="C54" s="10"/>
      <c r="D54" s="85"/>
      <c r="E54" s="20" t="str">
        <f>IFERROR(CONCATENATE(VLOOKUP($D54,IF(Daten!$N$1=1,'TalentF-U19U23'!$A:$H,'TalentM-U19U23'!$A:$H),3,FALSE)," ",VLOOKUP($D54,IF(Daten!$N$1=1,'TalentF-U19U23'!$A:$H,'TalentM-U19U23'!$A:$H),2,FALSE)),"")</f>
        <v/>
      </c>
      <c r="F54" s="21" t="str">
        <f>IFERROR(VLOOKUP($D54,IF(Daten!$N$1=1,'TalentF-U19U23'!$A:$H,'TalentM-U19U23'!$A:$H),5,FALSE),"")</f>
        <v/>
      </c>
      <c r="G54" s="21" t="str">
        <f>IFERROR(VLOOKUP($D54,IF(Daten!$N$1=1,'TalentF-U19U23'!$A:$H,'TalentM-U19U23'!$A:$H),8,FALSE),"")</f>
        <v/>
      </c>
    </row>
    <row r="55" spans="1:11" s="13" customFormat="1" ht="12.75" x14ac:dyDescent="0.2">
      <c r="A55" s="53"/>
      <c r="B55" s="10"/>
      <c r="C55" s="10"/>
      <c r="D55" s="85"/>
      <c r="E55" s="20" t="str">
        <f>IFERROR(CONCATENATE(VLOOKUP($D55,IF(Daten!$N$1=1,'TalentF-U19U23'!$A:$H,'TalentM-U19U23'!$A:$H),3,FALSE)," ",VLOOKUP($D55,IF(Daten!$N$1=1,'TalentF-U19U23'!$A:$H,'TalentM-U19U23'!$A:$H),2,FALSE)),"")</f>
        <v/>
      </c>
      <c r="F55" s="21" t="str">
        <f>IFERROR(VLOOKUP($D55,IF(Daten!$N$1=1,'TalentF-U19U23'!$A:$H,'TalentM-U19U23'!$A:$H),5,FALSE),"")</f>
        <v/>
      </c>
      <c r="G55" s="21" t="str">
        <f>IFERROR(VLOOKUP($D55,IF(Daten!$N$1=1,'TalentF-U19U23'!$A:$H,'TalentM-U19U23'!$A:$H),8,FALSE),"")</f>
        <v/>
      </c>
    </row>
    <row r="57" spans="1:11" s="13" customFormat="1" ht="20.100000000000001" customHeight="1" x14ac:dyDescent="0.2">
      <c r="A57" s="58" t="s">
        <v>711</v>
      </c>
      <c r="B57" s="59" t="s">
        <v>37</v>
      </c>
      <c r="C57" s="59"/>
    </row>
    <row r="58" spans="1:11" s="7" customFormat="1" ht="20.100000000000001" customHeight="1" x14ac:dyDescent="0.25">
      <c r="B58" s="12" t="s">
        <v>936</v>
      </c>
      <c r="C58" s="12"/>
      <c r="D58" s="12"/>
      <c r="E58" s="9"/>
      <c r="F58" s="9"/>
      <c r="G58" s="9"/>
    </row>
    <row r="59" spans="1:11" ht="14.1" customHeight="1" x14ac:dyDescent="0.25">
      <c r="B59" s="84" t="s">
        <v>19</v>
      </c>
      <c r="D59" s="113" t="s">
        <v>1236</v>
      </c>
      <c r="E59" s="113"/>
      <c r="F59" s="113"/>
      <c r="G59" s="113"/>
      <c r="H59" s="7"/>
      <c r="I59" s="7"/>
      <c r="J59" s="7"/>
      <c r="K59" s="7"/>
    </row>
    <row r="60" spans="1:11" ht="14.1" customHeight="1" x14ac:dyDescent="0.25">
      <c r="D60" s="113"/>
      <c r="E60" s="113"/>
      <c r="F60" s="113"/>
      <c r="G60" s="113"/>
      <c r="H60" s="7"/>
      <c r="I60" s="7"/>
      <c r="J60" s="7"/>
      <c r="K60" s="7"/>
    </row>
    <row r="61" spans="1:11" ht="14.1" customHeight="1" x14ac:dyDescent="0.25">
      <c r="D61" s="113"/>
      <c r="E61" s="113"/>
      <c r="F61" s="113"/>
      <c r="G61" s="113"/>
      <c r="H61" s="7"/>
      <c r="I61" s="7"/>
      <c r="J61" s="7"/>
      <c r="K61" s="7"/>
    </row>
    <row r="62" spans="1:11" x14ac:dyDescent="0.25">
      <c r="D62" s="16" t="s">
        <v>43</v>
      </c>
      <c r="F62" s="16"/>
      <c r="G62" s="16"/>
      <c r="H62" s="7"/>
      <c r="I62" s="7"/>
      <c r="J62" s="7"/>
      <c r="K62" s="7"/>
    </row>
    <row r="63" spans="1:11" x14ac:dyDescent="0.25">
      <c r="D63" s="115" t="s">
        <v>943</v>
      </c>
      <c r="E63" s="115"/>
      <c r="F63" s="115"/>
      <c r="G63" s="115"/>
      <c r="H63" s="7"/>
      <c r="I63" s="7"/>
      <c r="J63" s="7"/>
      <c r="K63" s="7"/>
    </row>
    <row r="64" spans="1:11" x14ac:dyDescent="0.25">
      <c r="D64" s="13"/>
      <c r="E64" s="13"/>
      <c r="F64" s="13"/>
      <c r="G64" s="13"/>
      <c r="H64" s="7"/>
      <c r="I64" s="7"/>
      <c r="J64" s="7"/>
      <c r="K64" s="7"/>
    </row>
    <row r="65" spans="1:11" ht="14.1" customHeight="1" x14ac:dyDescent="0.25">
      <c r="B65" s="84" t="s">
        <v>19</v>
      </c>
      <c r="D65" s="113" t="s">
        <v>1237</v>
      </c>
      <c r="E65" s="113"/>
      <c r="F65" s="113"/>
      <c r="G65" s="113"/>
      <c r="H65" s="7"/>
      <c r="I65" s="7"/>
      <c r="J65" s="7"/>
      <c r="K65" s="7"/>
    </row>
    <row r="66" spans="1:11" ht="14.1" customHeight="1" x14ac:dyDescent="0.25">
      <c r="D66" s="113"/>
      <c r="E66" s="113"/>
      <c r="F66" s="113"/>
      <c r="G66" s="113"/>
      <c r="H66" s="7"/>
      <c r="I66" s="7"/>
      <c r="J66" s="7"/>
      <c r="K66" s="7"/>
    </row>
    <row r="67" spans="1:11" ht="14.1" customHeight="1" x14ac:dyDescent="0.25">
      <c r="D67" s="113"/>
      <c r="E67" s="113"/>
      <c r="F67" s="113"/>
      <c r="G67" s="113"/>
      <c r="H67" s="7"/>
      <c r="I67" s="7"/>
      <c r="J67" s="7"/>
      <c r="K67" s="7"/>
    </row>
    <row r="68" spans="1:11" x14ac:dyDescent="0.25">
      <c r="D68" s="16" t="s">
        <v>43</v>
      </c>
      <c r="F68" s="16"/>
      <c r="G68" s="16"/>
      <c r="H68" s="7"/>
      <c r="I68" s="7"/>
      <c r="J68" s="7"/>
      <c r="K68" s="7"/>
    </row>
    <row r="69" spans="1:11" x14ac:dyDescent="0.25">
      <c r="D69" s="115" t="s">
        <v>943</v>
      </c>
      <c r="E69" s="115"/>
      <c r="F69" s="115"/>
      <c r="G69" s="115"/>
      <c r="H69" s="7"/>
      <c r="I69" s="7"/>
      <c r="J69" s="7"/>
      <c r="K69" s="7"/>
    </row>
    <row r="70" spans="1:11" x14ac:dyDescent="0.25">
      <c r="D70" s="13"/>
      <c r="E70" s="13"/>
      <c r="F70" s="13"/>
      <c r="G70" s="13"/>
      <c r="H70" s="7"/>
      <c r="I70" s="7"/>
      <c r="J70" s="7"/>
      <c r="K70" s="7"/>
    </row>
    <row r="71" spans="1:11" ht="14.1" customHeight="1" x14ac:dyDescent="0.25">
      <c r="B71" s="84" t="s">
        <v>19</v>
      </c>
      <c r="D71" s="113" t="s">
        <v>1238</v>
      </c>
      <c r="E71" s="113"/>
      <c r="F71" s="113"/>
      <c r="G71" s="113"/>
      <c r="H71" s="7"/>
      <c r="I71" s="7"/>
      <c r="J71" s="7"/>
      <c r="K71" s="7"/>
    </row>
    <row r="72" spans="1:11" ht="14.1" customHeight="1" x14ac:dyDescent="0.25">
      <c r="D72" s="113"/>
      <c r="E72" s="113"/>
      <c r="F72" s="113"/>
      <c r="G72" s="113"/>
      <c r="H72" s="7"/>
      <c r="I72" s="7"/>
      <c r="J72" s="7"/>
      <c r="K72" s="7"/>
    </row>
    <row r="73" spans="1:11" ht="14.1" customHeight="1" x14ac:dyDescent="0.25">
      <c r="D73" s="113"/>
      <c r="E73" s="113"/>
      <c r="F73" s="113"/>
      <c r="G73" s="113"/>
      <c r="H73" s="7"/>
      <c r="I73" s="7"/>
      <c r="J73" s="7"/>
      <c r="K73" s="7"/>
    </row>
    <row r="74" spans="1:11" x14ac:dyDescent="0.25">
      <c r="D74" s="16" t="s">
        <v>43</v>
      </c>
      <c r="F74" s="16"/>
      <c r="G74" s="16"/>
      <c r="H74" s="7"/>
      <c r="I74" s="7"/>
      <c r="J74" s="7"/>
      <c r="K74" s="7"/>
    </row>
    <row r="75" spans="1:11" x14ac:dyDescent="0.25">
      <c r="D75" s="115" t="s">
        <v>943</v>
      </c>
      <c r="E75" s="115"/>
      <c r="F75" s="115"/>
      <c r="G75" s="115"/>
      <c r="H75" s="14"/>
      <c r="I75" s="14"/>
      <c r="J75" s="14"/>
      <c r="K75" s="14"/>
    </row>
    <row r="76" spans="1:11" x14ac:dyDescent="0.25">
      <c r="H76" s="14"/>
      <c r="I76" s="14"/>
      <c r="J76" s="14"/>
      <c r="K76" s="14"/>
    </row>
    <row r="77" spans="1:11" s="13" customFormat="1" ht="20.100000000000001" customHeight="1" x14ac:dyDescent="0.2">
      <c r="A77" s="58" t="s">
        <v>710</v>
      </c>
      <c r="B77" s="59" t="s">
        <v>38</v>
      </c>
      <c r="C77" s="59"/>
    </row>
    <row r="78" spans="1:11" s="7" customFormat="1" ht="20.100000000000001" customHeight="1" x14ac:dyDescent="0.25">
      <c r="A78" s="52"/>
      <c r="B78" s="12" t="s">
        <v>937</v>
      </c>
      <c r="C78" s="12"/>
      <c r="D78" s="12"/>
      <c r="E78" s="9"/>
      <c r="F78" s="9"/>
      <c r="G78" s="9"/>
    </row>
    <row r="79" spans="1:11" ht="14.1" customHeight="1" x14ac:dyDescent="0.25">
      <c r="B79" s="84" t="s">
        <v>19</v>
      </c>
      <c r="D79" s="113" t="s">
        <v>1239</v>
      </c>
      <c r="E79" s="113"/>
      <c r="F79" s="113"/>
      <c r="G79" s="113"/>
      <c r="H79" s="15"/>
      <c r="I79" s="15"/>
      <c r="J79" s="15"/>
      <c r="K79" s="15"/>
    </row>
    <row r="80" spans="1:11" ht="14.1" customHeight="1" x14ac:dyDescent="0.25">
      <c r="D80" s="113"/>
      <c r="E80" s="113"/>
      <c r="F80" s="113"/>
      <c r="G80" s="113"/>
      <c r="H80" s="15"/>
      <c r="I80" s="15"/>
      <c r="J80" s="15"/>
      <c r="K80" s="15"/>
    </row>
    <row r="81" spans="1:11" ht="14.1" customHeight="1" x14ac:dyDescent="0.25">
      <c r="D81" s="113"/>
      <c r="E81" s="113"/>
      <c r="F81" s="113"/>
      <c r="G81" s="113"/>
      <c r="H81" s="14"/>
      <c r="I81" s="14"/>
      <c r="J81" s="14"/>
      <c r="K81" s="14"/>
    </row>
    <row r="82" spans="1:11" ht="14.1" customHeight="1" x14ac:dyDescent="0.25">
      <c r="B82" s="84" t="s">
        <v>19</v>
      </c>
      <c r="D82" s="113" t="s">
        <v>1240</v>
      </c>
      <c r="E82" s="113"/>
      <c r="F82" s="113"/>
      <c r="G82" s="113"/>
      <c r="H82" s="15"/>
      <c r="I82" s="15"/>
      <c r="J82" s="15"/>
      <c r="K82" s="15"/>
    </row>
    <row r="83" spans="1:11" ht="14.1" customHeight="1" x14ac:dyDescent="0.25">
      <c r="D83" s="113"/>
      <c r="E83" s="113"/>
      <c r="F83" s="113"/>
      <c r="G83" s="113"/>
      <c r="H83" s="15"/>
      <c r="I83" s="15"/>
      <c r="J83" s="15"/>
      <c r="K83" s="15"/>
    </row>
    <row r="84" spans="1:11" ht="14.1" customHeight="1" x14ac:dyDescent="0.25">
      <c r="D84" s="113"/>
      <c r="E84" s="113"/>
      <c r="F84" s="113"/>
      <c r="G84" s="113"/>
      <c r="H84" s="14"/>
      <c r="I84" s="14"/>
      <c r="J84" s="14"/>
      <c r="K84" s="14"/>
    </row>
    <row r="85" spans="1:11" ht="15" customHeight="1" x14ac:dyDescent="0.25">
      <c r="B85" s="84" t="s">
        <v>19</v>
      </c>
      <c r="D85" s="113" t="s">
        <v>1241</v>
      </c>
      <c r="E85" s="113"/>
      <c r="F85" s="113"/>
      <c r="G85" s="113"/>
      <c r="H85" s="15"/>
      <c r="I85" s="15"/>
      <c r="J85" s="15"/>
      <c r="K85" s="15"/>
    </row>
    <row r="86" spans="1:11" x14ac:dyDescent="0.25">
      <c r="D86" s="113"/>
      <c r="E86" s="113"/>
      <c r="F86" s="113"/>
      <c r="G86" s="113"/>
      <c r="H86" s="15"/>
      <c r="I86" s="15"/>
      <c r="J86" s="15"/>
      <c r="K86" s="15"/>
    </row>
    <row r="87" spans="1:11" ht="14.1" customHeight="1" x14ac:dyDescent="0.25">
      <c r="B87" s="84" t="s">
        <v>19</v>
      </c>
      <c r="D87" s="113" t="s">
        <v>716</v>
      </c>
      <c r="E87" s="113"/>
      <c r="F87" s="113"/>
      <c r="G87" s="113"/>
      <c r="H87" s="15"/>
      <c r="I87" s="15"/>
      <c r="J87" s="15"/>
      <c r="K87" s="15"/>
    </row>
    <row r="88" spans="1:11" ht="14.1" customHeight="1" x14ac:dyDescent="0.25">
      <c r="D88" s="113"/>
      <c r="E88" s="113"/>
      <c r="F88" s="113"/>
      <c r="G88" s="113"/>
      <c r="H88" s="15"/>
      <c r="I88" s="15"/>
      <c r="J88" s="15"/>
      <c r="K88" s="15"/>
    </row>
    <row r="89" spans="1:11" s="13" customFormat="1" ht="20.100000000000001" customHeight="1" x14ac:dyDescent="0.2">
      <c r="A89" s="58" t="s">
        <v>709</v>
      </c>
      <c r="B89" s="59" t="s">
        <v>39</v>
      </c>
      <c r="C89" s="59"/>
    </row>
    <row r="90" spans="1:11" s="7" customFormat="1" ht="20.100000000000001" customHeight="1" x14ac:dyDescent="0.25">
      <c r="A90" s="52"/>
      <c r="B90" s="12" t="s">
        <v>942</v>
      </c>
      <c r="C90" s="12"/>
      <c r="D90" s="12"/>
      <c r="E90" s="9"/>
      <c r="F90" s="9"/>
      <c r="G90" s="9"/>
    </row>
    <row r="91" spans="1:11" ht="14.1" customHeight="1" x14ac:dyDescent="0.25">
      <c r="B91" s="84" t="s">
        <v>19</v>
      </c>
      <c r="D91" s="113" t="s">
        <v>40</v>
      </c>
      <c r="E91" s="113"/>
      <c r="F91" s="113"/>
      <c r="G91" s="113"/>
      <c r="H91" s="6"/>
      <c r="I91" s="6"/>
      <c r="J91" s="6"/>
      <c r="K91" s="6"/>
    </row>
    <row r="92" spans="1:11" s="7" customFormat="1" ht="14.1" customHeight="1" x14ac:dyDescent="0.25">
      <c r="A92" s="52"/>
      <c r="B92" s="12"/>
      <c r="C92" s="12"/>
      <c r="D92" s="113"/>
      <c r="E92" s="113"/>
      <c r="F92" s="113"/>
      <c r="G92" s="113"/>
    </row>
    <row r="93" spans="1:11" ht="14.1" customHeight="1" x14ac:dyDescent="0.25">
      <c r="B93" s="84" t="s">
        <v>19</v>
      </c>
      <c r="D93" s="113" t="s">
        <v>938</v>
      </c>
      <c r="E93" s="113"/>
      <c r="F93" s="113"/>
      <c r="G93" s="113"/>
    </row>
    <row r="94" spans="1:11" s="7" customFormat="1" ht="14.1" customHeight="1" x14ac:dyDescent="0.25">
      <c r="A94" s="52"/>
      <c r="B94" s="12"/>
      <c r="C94" s="12"/>
      <c r="D94" s="113"/>
      <c r="E94" s="113"/>
      <c r="F94" s="113"/>
      <c r="G94" s="113"/>
    </row>
    <row r="95" spans="1:11" ht="14.1" customHeight="1" x14ac:dyDescent="0.25">
      <c r="B95" s="84" t="s">
        <v>19</v>
      </c>
      <c r="D95" s="113" t="s">
        <v>939</v>
      </c>
      <c r="E95" s="113"/>
      <c r="F95" s="113"/>
      <c r="G95" s="113"/>
    </row>
    <row r="96" spans="1:11" ht="14.1" customHeight="1" x14ac:dyDescent="0.25">
      <c r="D96" s="113"/>
      <c r="E96" s="113"/>
      <c r="F96" s="113"/>
      <c r="G96" s="113"/>
    </row>
    <row r="97" spans="1:7" s="3" customFormat="1" ht="30" customHeight="1" x14ac:dyDescent="0.35">
      <c r="A97" s="54" t="s">
        <v>720</v>
      </c>
      <c r="B97" s="55" t="s">
        <v>41</v>
      </c>
      <c r="C97" s="56"/>
      <c r="D97" s="57"/>
      <c r="E97" s="57"/>
      <c r="F97" s="57"/>
      <c r="G97" s="57"/>
    </row>
    <row r="99" spans="1:7" ht="14.1" customHeight="1" x14ac:dyDescent="0.25">
      <c r="B99" s="84" t="s">
        <v>19</v>
      </c>
      <c r="D99" s="113" t="s">
        <v>702</v>
      </c>
      <c r="E99" s="113"/>
      <c r="F99" s="113"/>
      <c r="G99" s="113"/>
    </row>
    <row r="100" spans="1:7" ht="14.1" customHeight="1" x14ac:dyDescent="0.25">
      <c r="D100" s="113"/>
      <c r="E100" s="113"/>
      <c r="F100" s="113"/>
      <c r="G100" s="113"/>
    </row>
    <row r="101" spans="1:7" ht="14.1" customHeight="1" x14ac:dyDescent="0.25">
      <c r="B101" s="84" t="s">
        <v>19</v>
      </c>
      <c r="D101" s="113" t="s">
        <v>703</v>
      </c>
      <c r="E101" s="113"/>
      <c r="F101" s="113"/>
      <c r="G101" s="113"/>
    </row>
    <row r="102" spans="1:7" ht="14.1" customHeight="1" x14ac:dyDescent="0.25">
      <c r="D102" s="113"/>
      <c r="E102" s="113"/>
      <c r="F102" s="113"/>
      <c r="G102" s="113"/>
    </row>
    <row r="105" spans="1:7" x14ac:dyDescent="0.25">
      <c r="A105" s="116"/>
      <c r="B105" s="116"/>
      <c r="C105" s="116"/>
      <c r="D105" s="116"/>
      <c r="E105" s="117"/>
      <c r="F105" s="117"/>
      <c r="G105" s="117"/>
    </row>
    <row r="106" spans="1:7" x14ac:dyDescent="0.25">
      <c r="A106" s="53" t="s">
        <v>42</v>
      </c>
      <c r="B106" s="10"/>
      <c r="C106" s="10"/>
      <c r="D106" s="13"/>
      <c r="E106" s="13" t="s">
        <v>940</v>
      </c>
      <c r="F106" s="13"/>
    </row>
    <row r="110" spans="1:7" x14ac:dyDescent="0.25">
      <c r="A110" s="116"/>
      <c r="B110" s="116"/>
      <c r="C110" s="116"/>
      <c r="D110" s="116"/>
      <c r="E110" s="117"/>
      <c r="F110" s="117"/>
      <c r="G110" s="117"/>
    </row>
    <row r="111" spans="1:7" x14ac:dyDescent="0.25">
      <c r="A111" s="53" t="s">
        <v>42</v>
      </c>
      <c r="B111" s="10"/>
      <c r="C111" s="10"/>
      <c r="D111" s="13"/>
      <c r="E111" s="13" t="s">
        <v>940</v>
      </c>
      <c r="F111" s="13"/>
    </row>
  </sheetData>
  <sheetProtection algorithmName="SHA-512" hashValue="/+vzPsdxOwpkQQNBvhi1HbhoxdvBOLrNkqzn2lCK+q/ut/H9O4US+kte7FM8Trg+P/BkPlwanUKKspCvD2MWYg==" saltValue="7Bkgm3E6ghr4Pvb+IN2/6A==" spinCount="100000" sheet="1" objects="1" scenarios="1" selectLockedCells="1"/>
  <mergeCells count="35">
    <mergeCell ref="A105:D105"/>
    <mergeCell ref="A110:D110"/>
    <mergeCell ref="E105:G105"/>
    <mergeCell ref="E110:G110"/>
    <mergeCell ref="D99:G100"/>
    <mergeCell ref="D101:G102"/>
    <mergeCell ref="B32:G32"/>
    <mergeCell ref="B48:G49"/>
    <mergeCell ref="D33:G34"/>
    <mergeCell ref="D35:G36"/>
    <mergeCell ref="D37:G38"/>
    <mergeCell ref="D59:G61"/>
    <mergeCell ref="D65:G67"/>
    <mergeCell ref="D71:G73"/>
    <mergeCell ref="D95:G96"/>
    <mergeCell ref="D93:G94"/>
    <mergeCell ref="D91:G92"/>
    <mergeCell ref="D79:G81"/>
    <mergeCell ref="D82:G84"/>
    <mergeCell ref="D85:G86"/>
    <mergeCell ref="D69:G69"/>
    <mergeCell ref="D63:G63"/>
    <mergeCell ref="D87:G88"/>
    <mergeCell ref="D75:G75"/>
    <mergeCell ref="A2:B2"/>
    <mergeCell ref="D18:G19"/>
    <mergeCell ref="D20:G21"/>
    <mergeCell ref="D22:G23"/>
    <mergeCell ref="D5:G6"/>
    <mergeCell ref="D10:G11"/>
    <mergeCell ref="D12:G13"/>
    <mergeCell ref="D14:G15"/>
    <mergeCell ref="B9:G9"/>
    <mergeCell ref="B17:G17"/>
    <mergeCell ref="D2:G2"/>
  </mergeCells>
  <dataValidations count="3">
    <dataValidation type="list" allowBlank="1" showInputMessage="1" showErrorMessage="1" sqref="D1" xr:uid="{00000000-0002-0000-0000-000000000000}">
      <formula1>Sprache</formula1>
    </dataValidation>
    <dataValidation type="list" allowBlank="1" showInputMessage="1" showErrorMessage="1" sqref="B93:C93 B71:C71 B37:C37 B101:C101 B59:C59 B65:C65 B79:C79 B82:C82 B85:C85 B87:C87 B14:C14 B5:C5 B10:C10 B12:C12 B95:C95 B91:C91 B99:C99 B33:C33 B35:C35 B22:C22 B18:C18 B20:C20" xr:uid="{00000000-0002-0000-0000-000001000000}">
      <formula1>IF($D$1="DE",Ja,IF($D$1="FR",Oui,Si))</formula1>
    </dataValidation>
    <dataValidation type="list" allowBlank="1" showInputMessage="1" showErrorMessage="1" sqref="G1" xr:uid="{00000000-0002-0000-0000-000002000000}">
      <formula1>IF($D$1="DE",Frauen,IF($D$1="FR",femmes,Donne))</formula1>
    </dataValidation>
  </dataValidations>
  <pageMargins left="0.78740157480314965" right="0.78740157480314965" top="1.2204724409448819" bottom="0.78740157480314965" header="0.39370078740157483" footer="0.39370078740157483"/>
  <pageSetup paperSize="9" fitToHeight="0" orientation="portrait" r:id="rId1"/>
  <headerFooter scaleWithDoc="0">
    <oddHeader>&amp;L&amp;"Calibri,Fett"&amp;9&amp;K808080NLA Lizenzierungsverfahren
Selbstdekleration Nachwuchsförderung&amp;R&amp;G</oddHeader>
    <oddFooter>&amp;L&amp;9&amp;KBFBFBF
Version 2021; Stand: 22.01.2021&amp;R&amp;"Calibri,Fett"&amp;9&amp;K00-046
&amp;"Calibri,Standard"&amp;KBFBFBF&amp;P/ &amp;N</oddFooter>
  </headerFooter>
  <rowBreaks count="2" manualBreakCount="2">
    <brk id="44" max="16383" man="1"/>
    <brk id="88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IF(Daten!$N$1=1,NLAF,NLAM)</xm:f>
          </x14:formula1>
          <xm:sqref>D2</xm:sqref>
        </x14:dataValidation>
        <x14:dataValidation type="list" allowBlank="1" showInputMessage="1" showErrorMessage="1" xr:uid="{00000000-0002-0000-0000-000004000000}">
          <x14:formula1>
            <xm:f>IF(Daten!$N$1=1,LFrauen,LMänner)</xm:f>
          </x14:formula1>
          <xm:sqref>D51:D55</xm:sqref>
        </x14:dataValidation>
        <x14:dataValidation type="list" allowBlank="1" showInputMessage="1" showErrorMessage="1" xr:uid="{00000000-0002-0000-0000-000005000000}">
          <x14:formula1>
            <xm:f>IF(Daten!$N$1=1,Frauen21,Männer21)</xm:f>
          </x14:formula1>
          <xm:sqref>D25:D29 D40:D44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4"/>
  <sheetViews>
    <sheetView zoomScaleNormal="100" workbookViewId="0">
      <selection activeCell="A21" sqref="A21"/>
    </sheetView>
  </sheetViews>
  <sheetFormatPr baseColWidth="10" defaultRowHeight="15" x14ac:dyDescent="0.25"/>
  <cols>
    <col min="1" max="1" width="3.28515625" style="50" customWidth="1"/>
    <col min="2" max="2" width="4.7109375" style="11" customWidth="1"/>
    <col min="3" max="3" width="1.85546875" style="11" customWidth="1"/>
    <col min="4" max="4" width="4.7109375" style="11" customWidth="1"/>
    <col min="5" max="5" width="41.7109375" customWidth="1"/>
    <col min="6" max="6" width="4.7109375" customWidth="1"/>
    <col min="7" max="7" width="5.7109375" style="4" customWidth="1"/>
    <col min="8" max="8" width="1.7109375" customWidth="1"/>
    <col min="9" max="9" width="5.7109375" customWidth="1"/>
    <col min="10" max="10" width="1.7109375" customWidth="1"/>
    <col min="11" max="11" width="5.7109375" customWidth="1"/>
    <col min="12" max="14" width="3.7109375" style="4" customWidth="1"/>
    <col min="15" max="16" width="3.7109375" customWidth="1"/>
    <col min="17" max="18" width="11.42578125" customWidth="1"/>
  </cols>
  <sheetData>
    <row r="1" spans="1:17" s="3" customFormat="1" ht="20.100000000000001" customHeight="1" thickBot="1" x14ac:dyDescent="0.4">
      <c r="A1" s="112" t="s">
        <v>33</v>
      </c>
      <c r="B1" s="112"/>
      <c r="C1" s="122" t="str">
        <f>Selbstdeklaration!D2</f>
        <v> LINDAREN Volley Luzern</v>
      </c>
      <c r="D1" s="122"/>
      <c r="E1" s="122"/>
      <c r="F1" s="48"/>
      <c r="G1" s="4"/>
      <c r="H1" s="28" t="s">
        <v>683</v>
      </c>
      <c r="I1" s="119" t="str">
        <f>VLOOKUP(K3,$M$1:$N$4,2)</f>
        <v>rot</v>
      </c>
      <c r="J1" s="120"/>
      <c r="K1" s="121"/>
      <c r="L1" s="29"/>
      <c r="M1" s="43">
        <v>0</v>
      </c>
      <c r="N1" s="42" t="s">
        <v>685</v>
      </c>
    </row>
    <row r="2" spans="1:17" ht="14.1" customHeight="1" thickBot="1" x14ac:dyDescent="0.3">
      <c r="M2" s="43">
        <v>25</v>
      </c>
      <c r="N2" s="43" t="s">
        <v>686</v>
      </c>
    </row>
    <row r="3" spans="1:17" s="26" customFormat="1" ht="24.95" customHeight="1" thickBot="1" x14ac:dyDescent="0.3">
      <c r="A3" s="60"/>
      <c r="B3" s="27"/>
      <c r="C3" s="27"/>
      <c r="D3" s="27"/>
      <c r="G3" s="27"/>
      <c r="J3" s="28" t="s">
        <v>682</v>
      </c>
      <c r="K3" s="41">
        <f>SUM(K5,K8,K23)</f>
        <v>2</v>
      </c>
      <c r="L3" s="27"/>
      <c r="M3" s="43">
        <v>30</v>
      </c>
      <c r="N3" s="43" t="s">
        <v>684</v>
      </c>
    </row>
    <row r="4" spans="1:17" ht="14.1" customHeight="1" thickBot="1" x14ac:dyDescent="0.3">
      <c r="K4" s="30"/>
      <c r="M4" s="43">
        <v>60</v>
      </c>
      <c r="N4" s="43" t="s">
        <v>684</v>
      </c>
    </row>
    <row r="5" spans="1:17" s="3" customFormat="1" ht="24.95" customHeight="1" thickBot="1" x14ac:dyDescent="0.4">
      <c r="A5" s="54" t="s">
        <v>719</v>
      </c>
      <c r="B5" s="62" t="s">
        <v>25</v>
      </c>
      <c r="C5" s="56"/>
      <c r="D5" s="56"/>
      <c r="E5" s="57"/>
      <c r="F5" s="57"/>
      <c r="G5" s="56"/>
      <c r="H5" s="57"/>
      <c r="I5" s="57"/>
      <c r="J5" s="57"/>
      <c r="K5" s="63">
        <f>SUM(G6:G7)</f>
        <v>2</v>
      </c>
      <c r="L5" s="64" t="s">
        <v>690</v>
      </c>
      <c r="M5" s="59" t="s">
        <v>688</v>
      </c>
      <c r="N5" s="29"/>
      <c r="Q5" s="3" t="s">
        <v>704</v>
      </c>
    </row>
    <row r="6" spans="1:17" s="24" customFormat="1" ht="14.1" customHeight="1" x14ac:dyDescent="0.2">
      <c r="A6" s="61"/>
      <c r="B6" s="38" t="str">
        <f>IF(Selbstdeklaration!B5="","",Selbstdeklaration!B5)</f>
        <v>Nein</v>
      </c>
      <c r="C6" s="11"/>
      <c r="D6" s="25" t="s">
        <v>663</v>
      </c>
      <c r="H6" s="25"/>
      <c r="J6" s="25"/>
      <c r="K6" s="25"/>
      <c r="L6" s="31">
        <f>IFERROR(IF(B6=Daten!$E$1,1, IF(B6=Daten!$F$1,1,IF(B6=Daten!$G$1,1,0))),0)</f>
        <v>0</v>
      </c>
      <c r="M6" s="35">
        <v>2</v>
      </c>
      <c r="N6" s="31"/>
    </row>
    <row r="7" spans="1:17" s="24" customFormat="1" ht="14.1" customHeight="1" thickBot="1" x14ac:dyDescent="0.25">
      <c r="A7" s="61"/>
      <c r="B7" s="39">
        <v>25</v>
      </c>
      <c r="C7" s="11"/>
      <c r="D7" s="25" t="s">
        <v>664</v>
      </c>
      <c r="G7" s="32">
        <f>ROUNDDOWN(L7,0)</f>
        <v>2</v>
      </c>
      <c r="H7" s="25" t="str">
        <f>"/ max. 6"</f>
        <v>/ max. 6</v>
      </c>
      <c r="J7" s="25"/>
      <c r="K7" s="25"/>
      <c r="L7" s="31">
        <f>IF(IF(Daten!$N$1=1,B7/N7,B7/P7)&gt;6,6,IF(Daten!$N$1=1,B7/N7,B7/P7))</f>
        <v>2.0833333333333335</v>
      </c>
      <c r="M7" s="34" t="s">
        <v>689</v>
      </c>
      <c r="N7" s="35">
        <v>20</v>
      </c>
      <c r="O7" s="34" t="s">
        <v>46</v>
      </c>
      <c r="P7" s="35">
        <v>12</v>
      </c>
    </row>
    <row r="8" spans="1:17" s="3" customFormat="1" ht="24.95" customHeight="1" thickBot="1" x14ac:dyDescent="0.4">
      <c r="A8" s="54" t="s">
        <v>717</v>
      </c>
      <c r="B8" s="62" t="s">
        <v>24</v>
      </c>
      <c r="C8" s="56"/>
      <c r="D8" s="56"/>
      <c r="E8" s="57"/>
      <c r="F8" s="57"/>
      <c r="G8" s="56"/>
      <c r="H8" s="57"/>
      <c r="I8" s="57"/>
      <c r="J8" s="57"/>
      <c r="K8" s="63">
        <f>SUM(I9,I13,I18)</f>
        <v>0</v>
      </c>
      <c r="L8" s="64"/>
      <c r="M8" s="59"/>
      <c r="N8" s="29"/>
      <c r="Q8" s="3" t="s">
        <v>705</v>
      </c>
    </row>
    <row r="9" spans="1:17" s="66" customFormat="1" ht="15" customHeight="1" thickBot="1" x14ac:dyDescent="0.3">
      <c r="A9" s="65" t="s">
        <v>715</v>
      </c>
      <c r="B9" s="36" t="s">
        <v>1</v>
      </c>
      <c r="C9" s="36"/>
      <c r="D9" s="36"/>
      <c r="G9" s="67"/>
      <c r="I9" s="68">
        <f>SUM(G10:G12)</f>
        <v>0</v>
      </c>
      <c r="J9" s="69" t="str">
        <f>"/ max. 3"</f>
        <v>/ max. 3</v>
      </c>
      <c r="L9" s="67"/>
      <c r="M9" s="67"/>
      <c r="N9" s="67"/>
    </row>
    <row r="10" spans="1:17" ht="14.1" customHeight="1" x14ac:dyDescent="0.25">
      <c r="B10" s="38" t="str">
        <f>IF(Selbstdeklaration!B10="","",Selbstdeklaration!B10)</f>
        <v>Nein</v>
      </c>
      <c r="D10" s="25" t="s">
        <v>665</v>
      </c>
      <c r="F10" s="45" t="s">
        <v>695</v>
      </c>
      <c r="G10" s="32">
        <f>L10*M10</f>
        <v>0</v>
      </c>
      <c r="H10" s="25"/>
      <c r="J10" s="25"/>
      <c r="K10" s="15"/>
      <c r="L10" s="31">
        <f>IFERROR(IF(B10=Daten!$E$1,1, IF(B10=Daten!$F$1,1,IF(B10=Daten!$G$1,1,0))),0)</f>
        <v>0</v>
      </c>
      <c r="M10" s="35">
        <v>1</v>
      </c>
    </row>
    <row r="11" spans="1:17" ht="14.1" customHeight="1" x14ac:dyDescent="0.25">
      <c r="B11" s="38" t="str">
        <f>IF(Selbstdeklaration!B12="","",Selbstdeklaration!B12)</f>
        <v>Nein</v>
      </c>
      <c r="D11" s="25" t="s">
        <v>666</v>
      </c>
      <c r="F11" s="44" t="s">
        <v>19</v>
      </c>
      <c r="G11" s="32">
        <f>IF(F11="ok",L11*M11,0)</f>
        <v>0</v>
      </c>
      <c r="H11" s="25"/>
      <c r="J11" s="25"/>
      <c r="K11" s="15"/>
      <c r="L11" s="31">
        <f>IFERROR(IF(B11=Daten!$E$1,1, IF(B11=Daten!$F$1,1,IF(B11=Daten!$G$1,1,0))),0)</f>
        <v>0</v>
      </c>
      <c r="M11" s="35">
        <v>1</v>
      </c>
    </row>
    <row r="12" spans="1:17" ht="14.1" customHeight="1" thickBot="1" x14ac:dyDescent="0.3">
      <c r="B12" s="38" t="str">
        <f>IF(Selbstdeklaration!B14="","",Selbstdeklaration!B14)</f>
        <v>Nein</v>
      </c>
      <c r="D12" s="25" t="s">
        <v>667</v>
      </c>
      <c r="F12" s="25"/>
      <c r="G12" s="32">
        <f>L12*M12</f>
        <v>0</v>
      </c>
      <c r="H12" s="25"/>
      <c r="J12" s="25"/>
      <c r="K12" s="15"/>
      <c r="L12" s="31">
        <f>IFERROR(IF(B12=Daten!$E$1,1, IF(B12=Daten!$F$1,1,IF(B12=Daten!$G$1,1,0))),0)</f>
        <v>0</v>
      </c>
      <c r="M12" s="35">
        <v>1</v>
      </c>
    </row>
    <row r="13" spans="1:17" s="66" customFormat="1" ht="15" customHeight="1" thickBot="1" x14ac:dyDescent="0.3">
      <c r="A13" s="65" t="s">
        <v>714</v>
      </c>
      <c r="B13" s="36" t="s">
        <v>4</v>
      </c>
      <c r="C13" s="36"/>
      <c r="D13" s="36"/>
      <c r="G13" s="67"/>
      <c r="I13" s="68">
        <f>SUM(G14:G17)</f>
        <v>0</v>
      </c>
      <c r="J13" s="69" t="str">
        <f>"/ max. 3"</f>
        <v>/ max. 3</v>
      </c>
      <c r="L13" s="67"/>
      <c r="M13" s="67"/>
      <c r="N13" s="67"/>
    </row>
    <row r="14" spans="1:17" ht="14.1" customHeight="1" x14ac:dyDescent="0.25">
      <c r="B14" s="38" t="str">
        <f>IF(Selbstdeklaration!B18="","",Selbstdeklaration!B18)</f>
        <v>Nein</v>
      </c>
      <c r="D14" s="25" t="s">
        <v>665</v>
      </c>
      <c r="G14" s="32">
        <f>L14*M14</f>
        <v>0</v>
      </c>
      <c r="H14" s="25"/>
      <c r="J14" s="25"/>
      <c r="K14" s="15"/>
      <c r="L14" s="31">
        <f>IFERROR(IF(B14=Daten!$E$1,1, IF(B14=Daten!$F$1,1,IF(B14=Daten!$G$1,1,0))),0)</f>
        <v>0</v>
      </c>
      <c r="M14" s="35">
        <v>1</v>
      </c>
    </row>
    <row r="15" spans="1:17" ht="14.1" customHeight="1" x14ac:dyDescent="0.25">
      <c r="B15" s="38" t="str">
        <f>IF(Selbstdeklaration!B20="","",Selbstdeklaration!B20)</f>
        <v>Nein</v>
      </c>
      <c r="D15" s="25" t="s">
        <v>668</v>
      </c>
      <c r="F15" s="45" t="s">
        <v>695</v>
      </c>
      <c r="G15" s="32">
        <f>L15*M15</f>
        <v>0</v>
      </c>
      <c r="H15" s="25"/>
      <c r="J15" s="25"/>
      <c r="K15" s="15"/>
      <c r="L15" s="31">
        <f>IFERROR(IF(B15=Daten!$E$1,1, IF(B15=Daten!$F$1,1,IF(B15=Daten!$G$1,1,0))),0)</f>
        <v>0</v>
      </c>
      <c r="M15" s="35">
        <v>1</v>
      </c>
    </row>
    <row r="16" spans="1:17" ht="14.1" customHeight="1" x14ac:dyDescent="0.25">
      <c r="B16" s="38" t="str">
        <f>IF(Selbstdeklaration!B22="","",Selbstdeklaration!B22)</f>
        <v>Nein</v>
      </c>
      <c r="D16" s="25" t="s">
        <v>669</v>
      </c>
      <c r="F16" s="44" t="s">
        <v>694</v>
      </c>
      <c r="G16" s="32">
        <f>IF(B17&gt;0,IF(F16="ok",L16*M16,0),0)</f>
        <v>0</v>
      </c>
      <c r="H16" s="25"/>
      <c r="J16" s="25"/>
      <c r="K16" s="15"/>
      <c r="L16" s="31">
        <f>IFERROR(IF(B16=Daten!$E$1,1, IF(B16=Daten!$F$1,1,IF(B16=Daten!$G$1,1,0))),0)</f>
        <v>0</v>
      </c>
      <c r="M16" s="35">
        <v>1</v>
      </c>
    </row>
    <row r="17" spans="1:17" ht="14.1" customHeight="1" thickBot="1" x14ac:dyDescent="0.3">
      <c r="B17" s="38">
        <f>COUNT(Selbstdeklaration!$D$25:$D$29)</f>
        <v>0</v>
      </c>
      <c r="D17" s="25" t="s">
        <v>670</v>
      </c>
      <c r="H17" s="25"/>
      <c r="J17" s="25"/>
      <c r="K17" s="15"/>
    </row>
    <row r="18" spans="1:17" s="66" customFormat="1" ht="15" customHeight="1" thickBot="1" x14ac:dyDescent="0.3">
      <c r="A18" s="65" t="s">
        <v>713</v>
      </c>
      <c r="B18" s="36" t="s">
        <v>11</v>
      </c>
      <c r="C18" s="36"/>
      <c r="D18" s="36"/>
      <c r="G18" s="67"/>
      <c r="I18" s="68">
        <f>SUM(G19:G22)</f>
        <v>0</v>
      </c>
      <c r="J18" s="69" t="str">
        <f>"/ max. 3"</f>
        <v>/ max. 3</v>
      </c>
      <c r="L18" s="67"/>
      <c r="M18" s="67"/>
      <c r="N18" s="67"/>
    </row>
    <row r="19" spans="1:17" ht="14.1" customHeight="1" x14ac:dyDescent="0.25">
      <c r="B19" s="38" t="str">
        <f>IF(Selbstdeklaration!B33="","",Selbstdeklaration!B33)</f>
        <v>Nein</v>
      </c>
      <c r="D19" s="25" t="s">
        <v>665</v>
      </c>
      <c r="G19" s="32">
        <f>L19*M19</f>
        <v>0</v>
      </c>
      <c r="H19" s="25"/>
      <c r="J19" s="25"/>
      <c r="K19" s="15"/>
      <c r="L19" s="31">
        <f>IFERROR(IF(B19=Daten!$E$1,1, IF(B19=Daten!$F$1,1,IF(B19=Daten!$G$1,1,0))),0)</f>
        <v>0</v>
      </c>
      <c r="M19" s="35">
        <v>1</v>
      </c>
    </row>
    <row r="20" spans="1:17" ht="14.1" customHeight="1" x14ac:dyDescent="0.25">
      <c r="B20" s="38" t="str">
        <f>IF(Selbstdeklaration!B35="","",Selbstdeklaration!B35)</f>
        <v>Nein</v>
      </c>
      <c r="D20" s="25" t="s">
        <v>668</v>
      </c>
      <c r="F20" s="45" t="s">
        <v>695</v>
      </c>
      <c r="G20" s="32">
        <f>L20*M20</f>
        <v>0</v>
      </c>
      <c r="H20" s="25"/>
      <c r="J20" s="25"/>
      <c r="K20" s="15"/>
      <c r="L20" s="31">
        <f>IFERROR(IF(B20=Daten!$E$1,1, IF(B20=Daten!$F$1,1,IF(B20=Daten!$G$1,1,0))),0)</f>
        <v>0</v>
      </c>
      <c r="M20" s="35">
        <v>1</v>
      </c>
    </row>
    <row r="21" spans="1:17" ht="14.1" customHeight="1" x14ac:dyDescent="0.25">
      <c r="B21" s="38" t="str">
        <f>IF(Selbstdeklaration!B37="","",Selbstdeklaration!B37)</f>
        <v>Nein</v>
      </c>
      <c r="D21" s="25" t="s">
        <v>671</v>
      </c>
      <c r="F21" s="44" t="s">
        <v>694</v>
      </c>
      <c r="G21" s="32">
        <f>IF(B22&gt;0,IF(F21="ok",L21*M21,0),0)</f>
        <v>0</v>
      </c>
      <c r="H21" s="25"/>
      <c r="J21" s="25"/>
      <c r="K21" s="15"/>
      <c r="L21" s="31">
        <f>IFERROR(IF(B21=Daten!$E$1,1, IF(B21=Daten!$F$1,1,IF(B21=Daten!$G$1,1,0))),0)</f>
        <v>0</v>
      </c>
      <c r="M21" s="35">
        <v>1</v>
      </c>
    </row>
    <row r="22" spans="1:17" ht="14.1" customHeight="1" thickBot="1" x14ac:dyDescent="0.3">
      <c r="B22" s="38">
        <f>COUNTA(Selbstdeklaration!$D$40:$D$44)</f>
        <v>0</v>
      </c>
      <c r="D22" s="25" t="s">
        <v>670</v>
      </c>
      <c r="H22" s="25"/>
      <c r="J22" s="25"/>
      <c r="K22" s="15"/>
    </row>
    <row r="23" spans="1:17" s="3" customFormat="1" ht="24.95" customHeight="1" thickBot="1" x14ac:dyDescent="0.4">
      <c r="A23" s="54" t="s">
        <v>718</v>
      </c>
      <c r="B23" s="62" t="s">
        <v>23</v>
      </c>
      <c r="C23" s="56"/>
      <c r="D23" s="56"/>
      <c r="E23" s="57"/>
      <c r="F23" s="57"/>
      <c r="G23" s="56"/>
      <c r="H23" s="57"/>
      <c r="I23" s="57"/>
      <c r="J23" s="57"/>
      <c r="K23" s="63">
        <f>SUM(G25:G41)</f>
        <v>0</v>
      </c>
      <c r="L23" s="64"/>
      <c r="M23" s="59"/>
      <c r="N23" s="29"/>
      <c r="Q23" s="3" t="s">
        <v>706</v>
      </c>
    </row>
    <row r="24" spans="1:17" s="66" customFormat="1" ht="15" customHeight="1" thickBot="1" x14ac:dyDescent="0.3">
      <c r="A24" s="65" t="s">
        <v>712</v>
      </c>
      <c r="B24" s="36" t="s">
        <v>708</v>
      </c>
      <c r="C24" s="36"/>
      <c r="D24" s="36"/>
      <c r="G24" s="67"/>
      <c r="I24" s="68">
        <f>SUM(G25)</f>
        <v>0</v>
      </c>
      <c r="J24" s="69" t="str">
        <f>"/ max.5"</f>
        <v>/ max.5</v>
      </c>
      <c r="L24" s="67"/>
      <c r="M24" s="67"/>
      <c r="N24" s="67"/>
    </row>
    <row r="25" spans="1:17" ht="14.1" customHeight="1" thickBot="1" x14ac:dyDescent="0.3">
      <c r="B25" s="38">
        <f>COUNTA(Selbstdeklaration!$D$51:$D$55)</f>
        <v>0</v>
      </c>
      <c r="D25" s="25" t="s">
        <v>670</v>
      </c>
      <c r="G25" s="32">
        <f>IF(B25&gt;5,5,B25)</f>
        <v>0</v>
      </c>
      <c r="H25" s="25"/>
      <c r="I25" s="25"/>
      <c r="J25" s="25"/>
      <c r="K25" s="15"/>
      <c r="L25" s="31">
        <f>IFERROR(IF(B25=Daten!$E$1,1, IF(B25=Daten!$F$1,1,IF(B25=Daten!$G$1,1,0))),0)</f>
        <v>0</v>
      </c>
      <c r="M25" s="31"/>
    </row>
    <row r="26" spans="1:17" s="66" customFormat="1" ht="15" customHeight="1" thickBot="1" x14ac:dyDescent="0.3">
      <c r="A26" s="65" t="s">
        <v>711</v>
      </c>
      <c r="B26" s="36" t="s">
        <v>37</v>
      </c>
      <c r="C26" s="36"/>
      <c r="D26" s="36"/>
      <c r="G26" s="67"/>
      <c r="I26" s="68">
        <f>SUM(G27:G31)</f>
        <v>0</v>
      </c>
      <c r="J26" s="69" t="str">
        <f>"/ max.3"</f>
        <v>/ max.3</v>
      </c>
      <c r="L26" s="67"/>
      <c r="M26" s="67"/>
      <c r="N26" s="67"/>
    </row>
    <row r="27" spans="1:17" ht="14.1" customHeight="1" x14ac:dyDescent="0.25">
      <c r="B27" s="38" t="str">
        <f>IF(Selbstdeklaration!B59="","",Selbstdeklaration!B59)</f>
        <v>Nein</v>
      </c>
      <c r="D27" s="25" t="s">
        <v>672</v>
      </c>
      <c r="G27" s="32">
        <f>L27*M27</f>
        <v>0</v>
      </c>
      <c r="H27" s="25"/>
      <c r="I27" s="25"/>
      <c r="J27" s="25"/>
      <c r="K27" s="15"/>
      <c r="L27" s="31">
        <f>IFERROR(IF(B27=Daten!$E$1,1, IF(B27=Daten!$F$1,1,IF(B27=Daten!$G$1,1,0))),0)</f>
        <v>0</v>
      </c>
      <c r="M27" s="35">
        <v>2</v>
      </c>
      <c r="N27" s="11"/>
      <c r="O27" s="7"/>
    </row>
    <row r="28" spans="1:17" x14ac:dyDescent="0.25">
      <c r="B28" s="40"/>
      <c r="D28" s="37" t="str">
        <f>Selbstdeklaration!D63</f>
        <v>Isa Phantasie/ isa.phanta@volleyball.ch/ +41 79 562 39 69</v>
      </c>
      <c r="G28" s="37"/>
      <c r="J28" s="13"/>
      <c r="K28" s="9"/>
      <c r="L28" s="11"/>
      <c r="M28" s="11"/>
      <c r="N28" s="11"/>
      <c r="O28" s="7"/>
    </row>
    <row r="29" spans="1:17" ht="14.1" customHeight="1" x14ac:dyDescent="0.25">
      <c r="B29" s="38" t="str">
        <f>IF(Selbstdeklaration!B65="","",Selbstdeklaration!B65)</f>
        <v>Nein</v>
      </c>
      <c r="D29" s="25" t="s">
        <v>673</v>
      </c>
      <c r="G29" s="32">
        <f>L29*M29</f>
        <v>0</v>
      </c>
      <c r="J29" s="25"/>
      <c r="K29" s="15"/>
      <c r="L29" s="31">
        <f>IFERROR(IF(B29=Daten!$E$1,1, IF(B29=Daten!$F$1,1,IF(B29=Daten!$G$1,1,0))),0)</f>
        <v>0</v>
      </c>
      <c r="M29" s="35">
        <v>2</v>
      </c>
      <c r="N29" s="11"/>
      <c r="O29" s="7"/>
    </row>
    <row r="30" spans="1:17" x14ac:dyDescent="0.25">
      <c r="B30" s="40"/>
      <c r="D30" s="37" t="str">
        <f>Selbstdeklaration!D69</f>
        <v>Isa Phantasie/ isa.phanta@volleyball.ch/ +41 79 562 39 69</v>
      </c>
      <c r="G30" s="37"/>
      <c r="J30" s="13"/>
      <c r="K30" s="9"/>
      <c r="L30" s="11"/>
      <c r="M30" s="11"/>
      <c r="N30" s="11"/>
      <c r="O30" s="7"/>
    </row>
    <row r="31" spans="1:17" ht="14.1" customHeight="1" x14ac:dyDescent="0.25">
      <c r="B31" s="38" t="str">
        <f>IF(Selbstdeklaration!B71="","",Selbstdeklaration!B71)</f>
        <v>Nein</v>
      </c>
      <c r="D31" s="25" t="s">
        <v>674</v>
      </c>
      <c r="G31" s="32">
        <f>L31*M31</f>
        <v>0</v>
      </c>
      <c r="J31" s="25"/>
      <c r="K31" s="15"/>
      <c r="L31" s="31">
        <f>IFERROR(IF(B31=Daten!$E$1,1, IF(B31=Daten!$F$1,1,IF(B31=Daten!$G$1,1,0))),0)</f>
        <v>0</v>
      </c>
      <c r="M31" s="35">
        <v>2</v>
      </c>
      <c r="N31" s="11"/>
      <c r="O31" s="7"/>
    </row>
    <row r="32" spans="1:17" ht="15.75" thickBot="1" x14ac:dyDescent="0.3">
      <c r="D32" s="37" t="str">
        <f>Selbstdeklaration!D75</f>
        <v>Isa Phantasie/ isa.phanta@volleyball.ch/ +41 79 562 39 69</v>
      </c>
      <c r="G32"/>
      <c r="I32" s="37"/>
      <c r="J32" s="13"/>
      <c r="K32" s="9"/>
      <c r="L32" s="23"/>
      <c r="M32" s="23"/>
      <c r="N32" s="23"/>
      <c r="O32" s="14"/>
    </row>
    <row r="33" spans="1:15" s="66" customFormat="1" ht="15" customHeight="1" thickBot="1" x14ac:dyDescent="0.3">
      <c r="A33" s="65" t="s">
        <v>710</v>
      </c>
      <c r="B33" s="36" t="s">
        <v>38</v>
      </c>
      <c r="C33" s="36"/>
      <c r="D33" s="36"/>
      <c r="G33" s="67"/>
      <c r="I33" s="68">
        <f>SUM(G34:G37)</f>
        <v>0</v>
      </c>
      <c r="J33" s="69" t="str">
        <f>"/ max.8"</f>
        <v>/ max.8</v>
      </c>
      <c r="L33" s="67"/>
      <c r="M33" s="67"/>
      <c r="N33" s="67"/>
    </row>
    <row r="34" spans="1:15" ht="14.1" customHeight="1" x14ac:dyDescent="0.25">
      <c r="B34" s="38" t="str">
        <f>IF(Selbstdeklaration!B79="","",Selbstdeklaration!B79)</f>
        <v>Nein</v>
      </c>
      <c r="D34" s="25" t="s">
        <v>675</v>
      </c>
      <c r="G34" s="32">
        <f>L34*M34</f>
        <v>0</v>
      </c>
      <c r="H34" s="25"/>
      <c r="I34" s="25"/>
      <c r="J34" s="25"/>
      <c r="K34" s="15"/>
      <c r="L34" s="31">
        <f>IFERROR(IF(B34=Daten!$E$1,1, IF(B34=Daten!$F$1,1,IF(B34=Daten!$G$1,1,0))),0)</f>
        <v>0</v>
      </c>
      <c r="M34" s="35">
        <v>2</v>
      </c>
      <c r="N34" s="23"/>
      <c r="O34" s="15"/>
    </row>
    <row r="35" spans="1:15" ht="14.1" customHeight="1" x14ac:dyDescent="0.25">
      <c r="B35" s="38" t="str">
        <f>IF(Selbstdeklaration!B82="","",Selbstdeklaration!B82)</f>
        <v>Nein</v>
      </c>
      <c r="D35" s="25" t="s">
        <v>676</v>
      </c>
      <c r="G35" s="32">
        <f>L35*M35</f>
        <v>0</v>
      </c>
      <c r="H35" s="25"/>
      <c r="I35" s="25"/>
      <c r="J35" s="25"/>
      <c r="K35" s="15"/>
      <c r="L35" s="31">
        <f>IFERROR(IF(B35=Daten!$E$1,1, IF(B35=Daten!$F$1,1,IF(B35=Daten!$G$1,1,0))),0)</f>
        <v>0</v>
      </c>
      <c r="M35" s="35">
        <v>2</v>
      </c>
      <c r="N35" s="23"/>
      <c r="O35" s="15"/>
    </row>
    <row r="36" spans="1:15" ht="15" customHeight="1" x14ac:dyDescent="0.25">
      <c r="B36" s="38" t="str">
        <f>IF(Selbstdeklaration!B85="","",Selbstdeklaration!B85)</f>
        <v>Nein</v>
      </c>
      <c r="D36" s="25" t="s">
        <v>677</v>
      </c>
      <c r="G36" s="32">
        <f>L36*M36</f>
        <v>0</v>
      </c>
      <c r="H36" s="25"/>
      <c r="I36" s="25"/>
      <c r="J36" s="25"/>
      <c r="K36" s="15"/>
      <c r="L36" s="31">
        <f>IFERROR(IF(B36=Daten!$E$1,1, IF(B36=Daten!$F$1,1,IF(B36=Daten!$G$1,1,0))),0)</f>
        <v>0</v>
      </c>
      <c r="M36" s="35">
        <v>2</v>
      </c>
      <c r="N36" s="23"/>
      <c r="O36" s="15"/>
    </row>
    <row r="37" spans="1:15" ht="14.1" customHeight="1" thickBot="1" x14ac:dyDescent="0.3">
      <c r="B37" s="38" t="str">
        <f>IF(Selbstdeklaration!B87="","",Selbstdeklaration!B87)</f>
        <v>Nein</v>
      </c>
      <c r="D37" s="25" t="s">
        <v>678</v>
      </c>
      <c r="G37" s="32">
        <f>L37*M37</f>
        <v>0</v>
      </c>
      <c r="H37" s="25"/>
      <c r="I37" s="25"/>
      <c r="J37" s="25"/>
      <c r="K37" s="15"/>
      <c r="L37" s="31">
        <f>IFERROR(IF(B37=Daten!$E$1,1, IF(B37=Daten!$F$1,1,IF(B37=Daten!$G$1,1,0))),0)</f>
        <v>0</v>
      </c>
      <c r="M37" s="35">
        <v>2</v>
      </c>
      <c r="N37" s="23"/>
      <c r="O37" s="15"/>
    </row>
    <row r="38" spans="1:15" s="66" customFormat="1" ht="15" customHeight="1" thickBot="1" x14ac:dyDescent="0.3">
      <c r="A38" s="65" t="s">
        <v>709</v>
      </c>
      <c r="B38" s="36" t="s">
        <v>39</v>
      </c>
      <c r="C38" s="36"/>
      <c r="D38" s="36"/>
      <c r="G38" s="67"/>
      <c r="I38" s="68">
        <f>SUM(G39:G41)</f>
        <v>0</v>
      </c>
      <c r="J38" s="69" t="str">
        <f>"/ max.3"</f>
        <v>/ max.3</v>
      </c>
      <c r="L38" s="67"/>
      <c r="M38" s="67"/>
      <c r="N38" s="67"/>
    </row>
    <row r="39" spans="1:15" ht="14.1" customHeight="1" x14ac:dyDescent="0.25">
      <c r="B39" s="38" t="str">
        <f>IF(Selbstdeklaration!B91="","",Selbstdeklaration!B91)</f>
        <v>Nein</v>
      </c>
      <c r="D39" s="25" t="s">
        <v>679</v>
      </c>
      <c r="G39" s="32">
        <f>L39*M39</f>
        <v>0</v>
      </c>
      <c r="H39" s="25"/>
      <c r="I39" s="25"/>
      <c r="J39" s="25"/>
      <c r="K39" s="15"/>
      <c r="L39" s="31">
        <f>IFERROR(IF(B39=Daten!$E$1,1, IF(B39=Daten!$F$1,1,IF(B39=Daten!$G$1,1,0))),0)</f>
        <v>0</v>
      </c>
      <c r="M39" s="35">
        <v>2</v>
      </c>
      <c r="N39" s="33"/>
      <c r="O39" s="6"/>
    </row>
    <row r="40" spans="1:15" ht="14.1" customHeight="1" x14ac:dyDescent="0.25">
      <c r="B40" s="38" t="str">
        <f>IF(Selbstdeklaration!B93="","",Selbstdeklaration!B93)</f>
        <v>Nein</v>
      </c>
      <c r="D40" s="25" t="s">
        <v>680</v>
      </c>
      <c r="G40" s="32">
        <f>L40*M40</f>
        <v>0</v>
      </c>
      <c r="H40" s="25"/>
      <c r="I40" s="25"/>
      <c r="J40" s="25"/>
      <c r="K40" s="15"/>
      <c r="L40" s="31">
        <f>IFERROR(IF(B40=Daten!$E$1,1, IF(B40=Daten!$F$1,1,IF(B40=Daten!$G$1,1,0))),0)</f>
        <v>0</v>
      </c>
      <c r="M40" s="35">
        <v>2</v>
      </c>
    </row>
    <row r="41" spans="1:15" ht="14.1" customHeight="1" x14ac:dyDescent="0.25">
      <c r="B41" s="38" t="str">
        <f>IF(Selbstdeklaration!B95="","",Selbstdeklaration!B95)</f>
        <v>Nein</v>
      </c>
      <c r="D41" s="25" t="s">
        <v>681</v>
      </c>
      <c r="G41" s="32">
        <f>L41*M41</f>
        <v>0</v>
      </c>
      <c r="H41" s="25"/>
      <c r="I41" s="25"/>
      <c r="J41" s="25"/>
      <c r="K41" s="15"/>
      <c r="L41" s="31">
        <f>IFERROR(IF(B41=Daten!$E$1,1, IF(B41=Daten!$F$1,1,IF(B41=Daten!$G$1,1,0))),0)</f>
        <v>0</v>
      </c>
      <c r="M41" s="35">
        <v>2</v>
      </c>
    </row>
    <row r="42" spans="1:15" s="3" customFormat="1" ht="24.95" customHeight="1" x14ac:dyDescent="0.35">
      <c r="A42" s="54" t="s">
        <v>720</v>
      </c>
      <c r="B42" s="62" t="s">
        <v>700</v>
      </c>
      <c r="C42" s="56"/>
      <c r="D42" s="56"/>
      <c r="E42" s="57"/>
      <c r="F42" s="57"/>
      <c r="G42" s="56"/>
      <c r="H42" s="57"/>
      <c r="I42" s="57"/>
      <c r="J42" s="57"/>
      <c r="K42" s="29"/>
      <c r="L42" s="64"/>
      <c r="M42" s="59"/>
      <c r="N42" s="29"/>
    </row>
    <row r="43" spans="1:15" x14ac:dyDescent="0.25">
      <c r="B43" s="47" t="s">
        <v>696</v>
      </c>
      <c r="C43" s="9"/>
      <c r="D43" s="9"/>
      <c r="E43" s="9"/>
      <c r="F43" s="9"/>
      <c r="G43" s="9"/>
      <c r="H43" s="9"/>
      <c r="I43" s="9"/>
      <c r="J43" s="9"/>
    </row>
    <row r="44" spans="1:15" x14ac:dyDescent="0.25">
      <c r="B44" s="46" t="s">
        <v>697</v>
      </c>
      <c r="C44" s="9"/>
      <c r="D44" s="9"/>
      <c r="E44" s="9"/>
      <c r="F44" s="9"/>
      <c r="G44" s="9"/>
      <c r="H44" s="9"/>
      <c r="I44" s="9"/>
      <c r="J44" s="9"/>
    </row>
    <row r="45" spans="1:15" x14ac:dyDescent="0.25">
      <c r="B45" s="113"/>
      <c r="C45" s="113"/>
      <c r="D45" s="113"/>
      <c r="E45" s="113"/>
      <c r="F45" s="113"/>
      <c r="G45" s="113"/>
      <c r="H45" s="113"/>
      <c r="I45" s="113"/>
      <c r="J45" s="9"/>
    </row>
    <row r="46" spans="1:15" x14ac:dyDescent="0.25">
      <c r="B46" s="113"/>
      <c r="C46" s="113"/>
      <c r="D46" s="113"/>
      <c r="E46" s="113"/>
      <c r="F46" s="113"/>
      <c r="G46" s="113"/>
      <c r="H46" s="113"/>
      <c r="I46" s="113"/>
      <c r="J46" s="9"/>
    </row>
    <row r="47" spans="1:15" x14ac:dyDescent="0.25">
      <c r="B47" s="46" t="s">
        <v>698</v>
      </c>
      <c r="C47" s="9"/>
      <c r="D47" s="9"/>
      <c r="E47" s="9"/>
      <c r="F47" s="9"/>
      <c r="G47" s="9"/>
      <c r="H47" s="9"/>
      <c r="I47" s="9"/>
      <c r="J47" s="9"/>
    </row>
    <row r="48" spans="1:15" x14ac:dyDescent="0.25">
      <c r="B48" s="113"/>
      <c r="C48" s="113"/>
      <c r="D48" s="113"/>
      <c r="E48" s="113"/>
      <c r="F48" s="113"/>
      <c r="G48" s="113"/>
      <c r="H48" s="113"/>
      <c r="I48" s="113"/>
      <c r="J48" s="9"/>
    </row>
    <row r="49" spans="1:10" x14ac:dyDescent="0.25">
      <c r="B49" s="113"/>
      <c r="C49" s="113"/>
      <c r="D49" s="113"/>
      <c r="E49" s="113"/>
      <c r="F49" s="113"/>
      <c r="G49" s="113"/>
      <c r="H49" s="113"/>
      <c r="I49" s="113"/>
      <c r="J49" s="9"/>
    </row>
    <row r="50" spans="1:10" x14ac:dyDescent="0.25">
      <c r="B50" s="46" t="s">
        <v>699</v>
      </c>
      <c r="C50" s="9"/>
      <c r="D50" s="9"/>
      <c r="E50" s="9"/>
      <c r="F50" s="9"/>
      <c r="G50" s="9"/>
      <c r="H50" s="9"/>
      <c r="I50" s="9"/>
      <c r="J50" s="9"/>
    </row>
    <row r="51" spans="1:10" x14ac:dyDescent="0.25">
      <c r="B51" s="113"/>
      <c r="C51" s="113"/>
      <c r="D51" s="113"/>
      <c r="E51" s="113"/>
      <c r="F51" s="113"/>
      <c r="G51" s="113"/>
      <c r="H51" s="113"/>
      <c r="I51" s="113"/>
      <c r="J51" s="9"/>
    </row>
    <row r="52" spans="1:10" x14ac:dyDescent="0.25">
      <c r="B52" s="113"/>
      <c r="C52" s="113"/>
      <c r="D52" s="113"/>
      <c r="E52" s="113"/>
      <c r="F52" s="113"/>
      <c r="G52" s="113"/>
      <c r="H52" s="113"/>
      <c r="I52" s="113"/>
      <c r="J52" s="9"/>
    </row>
    <row r="53" spans="1:10" x14ac:dyDescent="0.25">
      <c r="B53" s="9"/>
      <c r="C53" s="9"/>
      <c r="D53" s="9"/>
      <c r="E53" s="9"/>
      <c r="F53" s="9"/>
      <c r="G53" s="9"/>
      <c r="H53" s="9"/>
      <c r="I53" s="9"/>
      <c r="J53" s="9"/>
    </row>
    <row r="54" spans="1:10" ht="18.75" x14ac:dyDescent="0.25">
      <c r="A54" s="51" t="s">
        <v>721</v>
      </c>
      <c r="B54" s="8" t="s">
        <v>701</v>
      </c>
      <c r="C54" s="9"/>
      <c r="D54" s="9"/>
      <c r="E54" s="9"/>
      <c r="F54" s="9"/>
      <c r="G54" s="9"/>
      <c r="H54" s="9"/>
      <c r="I54" s="9"/>
      <c r="J54" s="9"/>
    </row>
    <row r="55" spans="1:10" x14ac:dyDescent="0.25">
      <c r="B55" s="9" t="s">
        <v>687</v>
      </c>
      <c r="C55" s="9"/>
      <c r="D55" s="9"/>
      <c r="E55" s="9"/>
      <c r="F55" s="9"/>
      <c r="G55" s="9"/>
      <c r="H55" s="9"/>
      <c r="I55" s="9"/>
      <c r="J55" s="9"/>
    </row>
    <row r="56" spans="1:10" x14ac:dyDescent="0.25">
      <c r="B56" s="118"/>
      <c r="C56" s="118"/>
      <c r="D56" s="118"/>
      <c r="E56" s="118"/>
      <c r="F56" s="118"/>
      <c r="G56" s="118"/>
      <c r="H56" s="118"/>
      <c r="I56" s="118"/>
      <c r="J56" s="9"/>
    </row>
    <row r="57" spans="1:10" x14ac:dyDescent="0.25">
      <c r="B57" s="118"/>
      <c r="C57" s="118"/>
      <c r="D57" s="118"/>
      <c r="E57" s="118"/>
      <c r="F57" s="118"/>
      <c r="G57" s="118"/>
      <c r="H57" s="118"/>
      <c r="I57" s="118"/>
      <c r="J57" s="9"/>
    </row>
    <row r="58" spans="1:10" x14ac:dyDescent="0.25">
      <c r="B58" s="118"/>
      <c r="C58" s="118"/>
      <c r="D58" s="118"/>
      <c r="E58" s="118"/>
      <c r="F58" s="118"/>
      <c r="G58" s="118"/>
      <c r="H58" s="118"/>
      <c r="I58" s="118"/>
      <c r="J58" s="9"/>
    </row>
    <row r="59" spans="1:10" x14ac:dyDescent="0.25">
      <c r="B59" s="118"/>
      <c r="C59" s="118"/>
      <c r="D59" s="118"/>
      <c r="E59" s="118"/>
      <c r="F59" s="118"/>
      <c r="G59" s="118"/>
      <c r="H59" s="118"/>
      <c r="I59" s="118"/>
      <c r="J59" s="9"/>
    </row>
    <row r="60" spans="1:10" x14ac:dyDescent="0.25">
      <c r="B60" s="118"/>
      <c r="C60" s="118"/>
      <c r="D60" s="118"/>
      <c r="E60" s="118"/>
      <c r="F60" s="118"/>
      <c r="G60" s="118"/>
      <c r="H60" s="118"/>
      <c r="I60" s="118"/>
      <c r="J60" s="9"/>
    </row>
    <row r="61" spans="1:10" x14ac:dyDescent="0.25">
      <c r="B61" s="118"/>
      <c r="C61" s="118"/>
      <c r="D61" s="118"/>
      <c r="E61" s="118"/>
      <c r="F61" s="118"/>
      <c r="G61" s="118"/>
      <c r="H61" s="118"/>
      <c r="I61" s="118"/>
      <c r="J61" s="9"/>
    </row>
    <row r="62" spans="1:10" x14ac:dyDescent="0.25">
      <c r="B62" s="118"/>
      <c r="C62" s="118"/>
      <c r="D62" s="118"/>
      <c r="E62" s="118"/>
      <c r="F62" s="118"/>
      <c r="G62" s="118"/>
      <c r="H62" s="118"/>
      <c r="I62" s="118"/>
      <c r="J62" s="9"/>
    </row>
    <row r="63" spans="1:10" x14ac:dyDescent="0.25">
      <c r="B63" s="118"/>
      <c r="C63" s="118"/>
      <c r="D63" s="118"/>
      <c r="E63" s="118"/>
      <c r="F63" s="118"/>
      <c r="G63" s="118"/>
      <c r="H63" s="118"/>
      <c r="I63" s="118"/>
      <c r="J63" s="9"/>
    </row>
    <row r="64" spans="1:10" x14ac:dyDescent="0.25">
      <c r="B64" s="118"/>
      <c r="C64" s="118"/>
      <c r="D64" s="118"/>
      <c r="E64" s="118"/>
      <c r="F64" s="118"/>
      <c r="G64" s="118"/>
      <c r="H64" s="118"/>
      <c r="I64" s="118"/>
      <c r="J64" s="9"/>
    </row>
    <row r="65" spans="2:10" x14ac:dyDescent="0.25">
      <c r="B65" s="118"/>
      <c r="C65" s="118"/>
      <c r="D65" s="118"/>
      <c r="E65" s="118"/>
      <c r="F65" s="118"/>
      <c r="G65" s="118"/>
      <c r="H65" s="118"/>
      <c r="I65" s="118"/>
      <c r="J65" s="9"/>
    </row>
    <row r="66" spans="2:10" x14ac:dyDescent="0.25">
      <c r="B66" s="118"/>
      <c r="C66" s="118"/>
      <c r="D66" s="118"/>
      <c r="E66" s="118"/>
      <c r="F66" s="118"/>
      <c r="G66" s="118"/>
      <c r="H66" s="118"/>
      <c r="I66" s="118"/>
      <c r="J66" s="9"/>
    </row>
    <row r="67" spans="2:10" ht="14.1" customHeight="1" x14ac:dyDescent="0.25">
      <c r="B67" s="118"/>
      <c r="C67" s="118"/>
      <c r="D67" s="118"/>
      <c r="E67" s="118"/>
      <c r="F67" s="118"/>
      <c r="G67" s="118"/>
      <c r="H67" s="118"/>
      <c r="I67" s="118"/>
      <c r="J67" s="9"/>
    </row>
    <row r="68" spans="2:10" x14ac:dyDescent="0.25">
      <c r="B68" s="118"/>
      <c r="C68" s="118"/>
      <c r="D68" s="118"/>
      <c r="E68" s="118"/>
      <c r="F68" s="118"/>
      <c r="G68" s="118"/>
      <c r="H68" s="118"/>
      <c r="I68" s="118"/>
      <c r="J68" s="9"/>
    </row>
    <row r="69" spans="2:10" x14ac:dyDescent="0.25">
      <c r="B69" s="118"/>
      <c r="C69" s="118"/>
      <c r="D69" s="118"/>
      <c r="E69" s="118"/>
      <c r="F69" s="118"/>
      <c r="G69" s="118"/>
      <c r="H69" s="118"/>
      <c r="I69" s="118"/>
      <c r="J69" s="9"/>
    </row>
    <row r="70" spans="2:10" x14ac:dyDescent="0.25">
      <c r="B70" s="118"/>
      <c r="C70" s="118"/>
      <c r="D70" s="118"/>
      <c r="E70" s="118"/>
      <c r="F70" s="118"/>
      <c r="G70" s="118"/>
      <c r="H70" s="118"/>
      <c r="I70" s="118"/>
      <c r="J70" s="9"/>
    </row>
    <row r="71" spans="2:10" x14ac:dyDescent="0.25">
      <c r="B71" s="118"/>
      <c r="C71" s="118"/>
      <c r="D71" s="118"/>
      <c r="E71" s="118"/>
      <c r="F71" s="118"/>
      <c r="G71" s="118"/>
      <c r="H71" s="118"/>
      <c r="I71" s="118"/>
      <c r="J71" s="9"/>
    </row>
    <row r="72" spans="2:10" x14ac:dyDescent="0.25">
      <c r="B72" s="118"/>
      <c r="C72" s="118"/>
      <c r="D72" s="118"/>
      <c r="E72" s="118"/>
      <c r="F72" s="118"/>
      <c r="G72" s="118"/>
      <c r="H72" s="118"/>
      <c r="I72" s="118"/>
      <c r="J72" s="9"/>
    </row>
    <row r="73" spans="2:10" x14ac:dyDescent="0.25">
      <c r="B73" s="118"/>
      <c r="C73" s="118"/>
      <c r="D73" s="118"/>
      <c r="E73" s="118"/>
      <c r="F73" s="118"/>
      <c r="G73" s="118"/>
      <c r="H73" s="118"/>
      <c r="I73" s="118"/>
      <c r="J73" s="9"/>
    </row>
    <row r="74" spans="2:10" x14ac:dyDescent="0.25">
      <c r="B74" s="118"/>
      <c r="C74" s="118"/>
      <c r="D74" s="118"/>
      <c r="E74" s="118"/>
      <c r="F74" s="118"/>
      <c r="G74" s="118"/>
      <c r="H74" s="118"/>
      <c r="I74" s="118"/>
      <c r="J74" s="9"/>
    </row>
  </sheetData>
  <mergeCells count="7">
    <mergeCell ref="B45:I46"/>
    <mergeCell ref="B48:I49"/>
    <mergeCell ref="B51:I52"/>
    <mergeCell ref="B56:I74"/>
    <mergeCell ref="I1:K1"/>
    <mergeCell ref="C1:E1"/>
    <mergeCell ref="A1:B1"/>
  </mergeCells>
  <conditionalFormatting sqref="I1:K1">
    <cfRule type="cellIs" dxfId="5" priority="7" operator="equal">
      <formula>$N$3</formula>
    </cfRule>
    <cfRule type="cellIs" dxfId="4" priority="8" operator="equal">
      <formula>$N$2</formula>
    </cfRule>
    <cfRule type="cellIs" dxfId="3" priority="9" operator="equal">
      <formula>$N$1</formula>
    </cfRule>
  </conditionalFormatting>
  <dataValidations disablePrompts="1" count="1">
    <dataValidation type="list" allowBlank="1" showInputMessage="1" showErrorMessage="1" sqref="F21 F16 F11" xr:uid="{00000000-0002-0000-0100-000000000000}">
      <formula1>"ok,Nein"</formula1>
    </dataValidation>
  </dataValidations>
  <pageMargins left="0.78740157480314965" right="0.78740157480314965" top="1.2204724409448819" bottom="0.59055118110236227" header="0.27559055118110237" footer="0.27559055118110237"/>
  <pageSetup paperSize="9" fitToHeight="0" orientation="portrait" r:id="rId1"/>
  <headerFooter scaleWithDoc="0">
    <oddHeader>&amp;L&amp;"Calibri,Fett"&amp;9&amp;K00-047NLA Lizenzierungsverfahren
&amp;K000000
Selbstdekleration Nachwuchsförderung&amp;R&amp;G</oddHeader>
    <oddFooter>&amp;L&amp;"Calibri,Fett"&amp;9&amp;K00-049Version 2020; Stand: 12.2020&amp;R&amp;"Calibri,Fett"&amp;9&amp;K00-049Seite &amp;P/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workbookViewId="0">
      <selection activeCell="A21" sqref="A21"/>
    </sheetView>
  </sheetViews>
  <sheetFormatPr baseColWidth="10" defaultRowHeight="15" x14ac:dyDescent="0.25"/>
  <sheetData>
    <row r="1" spans="1:14" x14ac:dyDescent="0.25">
      <c r="A1" t="s">
        <v>15</v>
      </c>
      <c r="B1" s="4">
        <v>1</v>
      </c>
      <c r="E1" t="s">
        <v>18</v>
      </c>
      <c r="F1" t="s">
        <v>20</v>
      </c>
      <c r="G1" t="s">
        <v>22</v>
      </c>
      <c r="H1" t="s">
        <v>27</v>
      </c>
      <c r="I1" t="s">
        <v>29</v>
      </c>
      <c r="J1" t="s">
        <v>31</v>
      </c>
      <c r="L1" t="s">
        <v>27</v>
      </c>
      <c r="M1">
        <v>1</v>
      </c>
      <c r="N1" s="5">
        <f>VLOOKUP(Selbstdeklaration!$G$1,Daten!$L$1:$M$6,2,FALSE)</f>
        <v>2</v>
      </c>
    </row>
    <row r="2" spans="1:14" x14ac:dyDescent="0.25">
      <c r="A2" t="s">
        <v>16</v>
      </c>
      <c r="B2" s="4">
        <v>2</v>
      </c>
      <c r="E2" t="s">
        <v>19</v>
      </c>
      <c r="F2" t="s">
        <v>21</v>
      </c>
      <c r="G2" t="s">
        <v>21</v>
      </c>
      <c r="H2" t="s">
        <v>28</v>
      </c>
      <c r="I2" t="s">
        <v>30</v>
      </c>
      <c r="J2" t="s">
        <v>32</v>
      </c>
      <c r="L2" t="s">
        <v>28</v>
      </c>
      <c r="M2">
        <v>2</v>
      </c>
    </row>
    <row r="3" spans="1:14" x14ac:dyDescent="0.25">
      <c r="A3" t="s">
        <v>17</v>
      </c>
      <c r="B3" s="4">
        <v>3</v>
      </c>
      <c r="L3" t="s">
        <v>29</v>
      </c>
      <c r="M3">
        <v>1</v>
      </c>
    </row>
    <row r="4" spans="1:14" x14ac:dyDescent="0.25">
      <c r="L4" t="s">
        <v>30</v>
      </c>
      <c r="M4">
        <v>2</v>
      </c>
    </row>
    <row r="5" spans="1:14" x14ac:dyDescent="0.25">
      <c r="A5" s="70">
        <v>2023</v>
      </c>
      <c r="B5" s="73" t="s">
        <v>722</v>
      </c>
      <c r="C5" s="4" t="str">
        <f>CONCATENATE(MID(A5,3,2))</f>
        <v>23</v>
      </c>
      <c r="D5" s="17"/>
      <c r="E5" s="17"/>
      <c r="L5" t="s">
        <v>31</v>
      </c>
      <c r="M5">
        <v>1</v>
      </c>
    </row>
    <row r="6" spans="1:14" x14ac:dyDescent="0.25">
      <c r="A6" s="72">
        <f>A5-22</f>
        <v>2001</v>
      </c>
      <c r="B6" s="73" t="s">
        <v>724</v>
      </c>
      <c r="L6" t="s">
        <v>32</v>
      </c>
      <c r="M6">
        <v>2</v>
      </c>
    </row>
    <row r="7" spans="1:14" x14ac:dyDescent="0.25">
      <c r="A7" s="72">
        <f>A5-17</f>
        <v>2006</v>
      </c>
      <c r="B7" s="73" t="s">
        <v>723</v>
      </c>
    </row>
    <row r="9" spans="1:14" x14ac:dyDescent="0.25">
      <c r="A9" s="71">
        <f>A6+17</f>
        <v>2018</v>
      </c>
      <c r="B9" s="73" t="str">
        <f>CONCATENATE("In diesem Jahr wurden die JG ",A6," 17 Jahre alt (1.Jahr U19)?")</f>
        <v>In diesem Jahr wurden die JG 2001 17 Jahre alt (1.Jahr U19)?</v>
      </c>
    </row>
    <row r="10" spans="1:14" x14ac:dyDescent="0.25">
      <c r="A10" s="74" t="str">
        <f>CONCATENATE("Talent der JG ",A6," ab PISTE ",A9," übertragen")</f>
        <v>Talent der JG 2001 ab PISTE 2018 übertragen</v>
      </c>
      <c r="D10" s="19"/>
    </row>
    <row r="12" spans="1:14" x14ac:dyDescent="0.25">
      <c r="B12" s="4" t="str">
        <f>CONCATENATE($C$5-1,"/",$C$5)</f>
        <v>22/23</v>
      </c>
      <c r="C12" s="4" t="str">
        <f>CONCATENATE($C$5-2,"/",$C$5-1)</f>
        <v>21/22</v>
      </c>
      <c r="D12" s="4" t="str">
        <f>CONCATENATE($C$5-3,"/",$C$5-2)</f>
        <v>20/21</v>
      </c>
      <c r="E12" s="4" t="str">
        <f>CONCATENATE($C$5-4,"/",$C$5-3)</f>
        <v>19/20</v>
      </c>
      <c r="F12" s="4" t="str">
        <f>CONCATENATE($C$5-5,"/",$C$5-4)</f>
        <v>18/19</v>
      </c>
      <c r="G12" s="4" t="str">
        <f>CONCATENATE($C$5-6,"/",$C$5-5)</f>
        <v>17/18</v>
      </c>
      <c r="H12" s="4"/>
    </row>
    <row r="13" spans="1:14" x14ac:dyDescent="0.25">
      <c r="A13" t="s">
        <v>725</v>
      </c>
      <c r="B13" s="4">
        <f>A6</f>
        <v>2001</v>
      </c>
      <c r="C13" s="4">
        <f>B13-1</f>
        <v>2000</v>
      </c>
      <c r="D13" s="4">
        <f>C13-1</f>
        <v>1999</v>
      </c>
      <c r="E13" s="4">
        <f>D13-1</f>
        <v>1998</v>
      </c>
      <c r="F13" s="4">
        <f>E13-1</f>
        <v>1997</v>
      </c>
      <c r="G13" s="4">
        <f>F13-1</f>
        <v>1996</v>
      </c>
      <c r="H13" s="4"/>
    </row>
    <row r="14" spans="1:14" x14ac:dyDescent="0.25">
      <c r="A14" t="s">
        <v>726</v>
      </c>
      <c r="B14" s="4">
        <f>B13+4</f>
        <v>2005</v>
      </c>
      <c r="C14" s="4">
        <f t="shared" ref="C14:G14" si="0">C13+4</f>
        <v>2004</v>
      </c>
      <c r="D14" s="4">
        <f t="shared" si="0"/>
        <v>2003</v>
      </c>
      <c r="E14" s="4">
        <f t="shared" si="0"/>
        <v>2002</v>
      </c>
      <c r="F14" s="4">
        <f t="shared" si="0"/>
        <v>2001</v>
      </c>
      <c r="G14" s="4">
        <f t="shared" si="0"/>
        <v>2000</v>
      </c>
      <c r="H14" s="4"/>
    </row>
    <row r="15" spans="1:14" x14ac:dyDescent="0.25">
      <c r="A15" s="76" t="s">
        <v>729</v>
      </c>
      <c r="B15" s="77">
        <f>A5</f>
        <v>2023</v>
      </c>
      <c r="C15" s="77">
        <f>B15-1</f>
        <v>2022</v>
      </c>
      <c r="D15" s="77">
        <f>C15-1</f>
        <v>2021</v>
      </c>
      <c r="E15" s="77">
        <f>D15-1</f>
        <v>2020</v>
      </c>
      <c r="F15" s="77">
        <f>E15-1</f>
        <v>2019</v>
      </c>
      <c r="G15" s="77">
        <f>F15-1</f>
        <v>2018</v>
      </c>
      <c r="H15" s="4"/>
    </row>
    <row r="16" spans="1:14" x14ac:dyDescent="0.25">
      <c r="A16" s="79" t="s">
        <v>727</v>
      </c>
      <c r="B16" s="78">
        <f t="shared" ref="B16:G16" si="1">B14+1</f>
        <v>2006</v>
      </c>
      <c r="C16" s="78">
        <f t="shared" si="1"/>
        <v>2005</v>
      </c>
      <c r="D16" s="78">
        <f t="shared" si="1"/>
        <v>2004</v>
      </c>
      <c r="E16" s="78">
        <f t="shared" si="1"/>
        <v>2003</v>
      </c>
      <c r="F16" s="78">
        <f t="shared" si="1"/>
        <v>2002</v>
      </c>
      <c r="G16" s="78">
        <f t="shared" si="1"/>
        <v>2001</v>
      </c>
      <c r="H16" s="4"/>
    </row>
    <row r="17" spans="1:7" x14ac:dyDescent="0.25">
      <c r="A17" s="79" t="s">
        <v>728</v>
      </c>
      <c r="B17" s="78">
        <f t="shared" ref="B17:F17" si="2">$B$13</f>
        <v>2001</v>
      </c>
      <c r="C17" s="78">
        <f t="shared" si="2"/>
        <v>2001</v>
      </c>
      <c r="D17" s="78">
        <f t="shared" si="2"/>
        <v>2001</v>
      </c>
      <c r="E17" s="78">
        <f t="shared" si="2"/>
        <v>2001</v>
      </c>
      <c r="F17" s="78">
        <f t="shared" si="2"/>
        <v>2001</v>
      </c>
      <c r="G17" s="78">
        <f>$B$13</f>
        <v>2001</v>
      </c>
    </row>
    <row r="20" spans="1:7" x14ac:dyDescent="0.25">
      <c r="A20" s="75" t="s">
        <v>1228</v>
      </c>
      <c r="D20" s="75" t="s">
        <v>1226</v>
      </c>
    </row>
    <row r="21" spans="1:7" x14ac:dyDescent="0.25">
      <c r="A21" t="s">
        <v>1227</v>
      </c>
      <c r="D21" t="s">
        <v>1222</v>
      </c>
    </row>
    <row r="22" spans="1:7" x14ac:dyDescent="0.25">
      <c r="A22" t="s">
        <v>1075</v>
      </c>
      <c r="D22" t="s">
        <v>990</v>
      </c>
    </row>
    <row r="23" spans="1:7" x14ac:dyDescent="0.25">
      <c r="A23" t="s">
        <v>1224</v>
      </c>
      <c r="D23" t="s">
        <v>1163</v>
      </c>
    </row>
    <row r="24" spans="1:7" x14ac:dyDescent="0.25">
      <c r="A24" t="s">
        <v>1121</v>
      </c>
      <c r="D24" t="s">
        <v>1221</v>
      </c>
    </row>
    <row r="25" spans="1:7" x14ac:dyDescent="0.25">
      <c r="A25" t="s">
        <v>962</v>
      </c>
      <c r="D25" t="s">
        <v>1223</v>
      </c>
    </row>
    <row r="26" spans="1:7" x14ac:dyDescent="0.25">
      <c r="A26" t="s">
        <v>984</v>
      </c>
      <c r="D26" t="s">
        <v>983</v>
      </c>
    </row>
    <row r="27" spans="1:7" x14ac:dyDescent="0.25">
      <c r="A27" t="s">
        <v>1229</v>
      </c>
      <c r="D27" t="s">
        <v>974</v>
      </c>
    </row>
    <row r="28" spans="1:7" x14ac:dyDescent="0.25">
      <c r="A28" t="s">
        <v>1225</v>
      </c>
    </row>
    <row r="29" spans="1:7" x14ac:dyDescent="0.25">
      <c r="A29" t="s">
        <v>954</v>
      </c>
    </row>
    <row r="30" spans="1:7" x14ac:dyDescent="0.25">
      <c r="A30" t="s">
        <v>34</v>
      </c>
    </row>
    <row r="31" spans="1:7" s="17" customFormat="1" x14ac:dyDescent="0.25">
      <c r="A31" t="s">
        <v>1230</v>
      </c>
      <c r="B31"/>
      <c r="C31"/>
      <c r="D31"/>
      <c r="E31"/>
      <c r="F31"/>
    </row>
    <row r="35" spans="1:5" x14ac:dyDescent="0.25">
      <c r="A35" s="17"/>
      <c r="B35" s="17"/>
      <c r="C35" s="17"/>
      <c r="D35" s="17"/>
      <c r="E35" s="17"/>
    </row>
  </sheetData>
  <pageMargins left="0.7" right="0.7" top="0.78740157499999996" bottom="0.78740157499999996" header="0.3" footer="0.3"/>
  <pageSetup paperSize="9" orientation="portrait" r:id="rId1"/>
  <ignoredErrors>
    <ignoredError sqref="C14:G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3"/>
  <sheetViews>
    <sheetView topLeftCell="A155" workbookViewId="0">
      <selection activeCell="A2" sqref="A2:J188"/>
    </sheetView>
  </sheetViews>
  <sheetFormatPr baseColWidth="10" defaultColWidth="9.140625" defaultRowHeight="15" x14ac:dyDescent="0.25"/>
  <cols>
    <col min="1" max="1" width="7" style="80" bestFit="1" customWidth="1"/>
    <col min="2" max="2" width="17.28515625" style="17" bestFit="1" customWidth="1"/>
    <col min="3" max="3" width="12.140625" style="17" bestFit="1" customWidth="1"/>
    <col min="4" max="4" width="6.85546875" style="17" bestFit="1" customWidth="1"/>
    <col min="5" max="5" width="10.140625" style="126" bestFit="1" customWidth="1"/>
    <col min="6" max="7" width="9.7109375" style="17" bestFit="1" customWidth="1"/>
    <col min="8" max="8" width="6.85546875" style="17" bestFit="1" customWidth="1"/>
    <col min="9" max="9" width="5" style="107" bestFit="1" customWidth="1"/>
    <col min="10" max="10" width="12.85546875" style="17" customWidth="1"/>
    <col min="11" max="16384" width="9.140625" style="17"/>
  </cols>
  <sheetData>
    <row r="1" spans="1:14" ht="78" thickBot="1" x14ac:dyDescent="0.3">
      <c r="A1" s="103"/>
      <c r="B1" s="103" t="s">
        <v>45</v>
      </c>
      <c r="C1" s="103" t="s">
        <v>44</v>
      </c>
      <c r="D1" s="103" t="s">
        <v>944</v>
      </c>
      <c r="E1" s="128" t="s">
        <v>945</v>
      </c>
      <c r="F1" s="103" t="s">
        <v>946</v>
      </c>
      <c r="G1" s="103" t="s">
        <v>947</v>
      </c>
      <c r="H1" s="103" t="s">
        <v>948</v>
      </c>
      <c r="I1" s="106" t="s">
        <v>1219</v>
      </c>
      <c r="J1" s="104"/>
      <c r="K1" s="105" t="s">
        <v>1218</v>
      </c>
    </row>
    <row r="2" spans="1:14" x14ac:dyDescent="0.25">
      <c r="A2" s="80">
        <v>40800</v>
      </c>
      <c r="B2" s="17" t="s">
        <v>128</v>
      </c>
      <c r="C2" s="17" t="s">
        <v>103</v>
      </c>
      <c r="D2" s="17" t="s">
        <v>46</v>
      </c>
      <c r="E2" s="125">
        <v>36900</v>
      </c>
      <c r="F2" s="82"/>
      <c r="G2" s="17" t="s">
        <v>47</v>
      </c>
      <c r="H2" s="17" t="s">
        <v>48</v>
      </c>
      <c r="I2" s="107">
        <v>2020</v>
      </c>
      <c r="J2" s="19">
        <f>IF(A1=A2,1,IF(A2=A3,1,0))</f>
        <v>0</v>
      </c>
      <c r="K2" s="100" t="s">
        <v>1216</v>
      </c>
      <c r="L2" s="101" t="s">
        <v>1211</v>
      </c>
      <c r="M2" s="101"/>
      <c r="N2" s="101"/>
    </row>
    <row r="3" spans="1:14" x14ac:dyDescent="0.25">
      <c r="A3" s="80">
        <v>43793</v>
      </c>
      <c r="B3" s="17" t="s">
        <v>138</v>
      </c>
      <c r="C3" s="17" t="s">
        <v>137</v>
      </c>
      <c r="D3" s="17" t="s">
        <v>46</v>
      </c>
      <c r="E3" s="125">
        <v>37046</v>
      </c>
      <c r="F3" s="82"/>
      <c r="G3" s="17" t="s">
        <v>47</v>
      </c>
      <c r="H3" s="17" t="s">
        <v>59</v>
      </c>
      <c r="I3" s="107">
        <v>2021</v>
      </c>
      <c r="J3" s="19">
        <f t="shared" ref="J3:J65" si="0">IF(A2=A3,1,IF(A3=A4,1,0))</f>
        <v>0</v>
      </c>
      <c r="K3" s="101"/>
      <c r="L3" s="102" t="s">
        <v>1212</v>
      </c>
      <c r="M3" s="102">
        <v>2005</v>
      </c>
      <c r="N3" s="101"/>
    </row>
    <row r="4" spans="1:14" x14ac:dyDescent="0.25">
      <c r="A4" s="80">
        <v>45387</v>
      </c>
      <c r="B4" s="17" t="s">
        <v>224</v>
      </c>
      <c r="C4" s="17" t="s">
        <v>223</v>
      </c>
      <c r="D4" s="17" t="s">
        <v>46</v>
      </c>
      <c r="E4" s="125">
        <v>36909</v>
      </c>
      <c r="F4" s="82"/>
      <c r="G4" s="17" t="s">
        <v>47</v>
      </c>
      <c r="H4" s="17" t="s">
        <v>59</v>
      </c>
      <c r="I4" s="107">
        <v>2021</v>
      </c>
      <c r="J4" s="19">
        <f t="shared" si="0"/>
        <v>0</v>
      </c>
      <c r="K4" s="101"/>
      <c r="L4" s="102" t="s">
        <v>1213</v>
      </c>
      <c r="M4" s="102">
        <v>2006</v>
      </c>
      <c r="N4" s="101"/>
    </row>
    <row r="5" spans="1:14" x14ac:dyDescent="0.25">
      <c r="A5" s="80">
        <v>46970</v>
      </c>
      <c r="B5" s="17" t="s">
        <v>203</v>
      </c>
      <c r="C5" s="17" t="s">
        <v>154</v>
      </c>
      <c r="D5" s="17" t="s">
        <v>46</v>
      </c>
      <c r="E5" s="125">
        <v>37091</v>
      </c>
      <c r="F5" s="82"/>
      <c r="G5" s="17" t="s">
        <v>47</v>
      </c>
      <c r="H5" s="17" t="s">
        <v>59</v>
      </c>
      <c r="I5" s="107">
        <v>2020</v>
      </c>
      <c r="J5" s="19">
        <f t="shared" si="0"/>
        <v>0</v>
      </c>
      <c r="K5" s="101"/>
      <c r="L5" s="102" t="s">
        <v>1214</v>
      </c>
      <c r="M5" s="102">
        <v>2007</v>
      </c>
      <c r="N5" s="101"/>
    </row>
    <row r="6" spans="1:14" x14ac:dyDescent="0.25">
      <c r="A6" s="80">
        <v>48214</v>
      </c>
      <c r="B6" s="17" t="s">
        <v>190</v>
      </c>
      <c r="C6" s="17" t="s">
        <v>188</v>
      </c>
      <c r="D6" s="17" t="s">
        <v>46</v>
      </c>
      <c r="E6" s="125">
        <v>37049</v>
      </c>
      <c r="F6" s="82"/>
      <c r="G6" s="17" t="s">
        <v>47</v>
      </c>
      <c r="H6" s="17" t="s">
        <v>48</v>
      </c>
      <c r="I6" s="107">
        <v>2021</v>
      </c>
      <c r="J6" s="19">
        <f t="shared" si="0"/>
        <v>0</v>
      </c>
      <c r="K6" s="101"/>
      <c r="L6" s="102" t="s">
        <v>1215</v>
      </c>
      <c r="M6" s="102">
        <v>2008</v>
      </c>
      <c r="N6" s="101"/>
    </row>
    <row r="7" spans="1:14" x14ac:dyDescent="0.25">
      <c r="A7" s="4">
        <v>48649</v>
      </c>
      <c r="B7" s="81" t="s">
        <v>923</v>
      </c>
      <c r="C7" s="81" t="s">
        <v>922</v>
      </c>
      <c r="D7" s="81" t="s">
        <v>46</v>
      </c>
      <c r="E7" s="125">
        <v>36930</v>
      </c>
      <c r="F7" s="82"/>
      <c r="G7" s="81" t="s">
        <v>47</v>
      </c>
      <c r="H7" s="81" t="s">
        <v>48</v>
      </c>
      <c r="I7" s="107">
        <v>2019</v>
      </c>
      <c r="J7" s="19">
        <f t="shared" si="0"/>
        <v>0</v>
      </c>
      <c r="K7" s="101"/>
      <c r="L7" s="101"/>
      <c r="M7" s="101"/>
      <c r="N7" s="101"/>
    </row>
    <row r="8" spans="1:14" x14ac:dyDescent="0.25">
      <c r="A8" s="80">
        <v>48798</v>
      </c>
      <c r="B8" s="17" t="s">
        <v>239</v>
      </c>
      <c r="C8" s="17" t="s">
        <v>238</v>
      </c>
      <c r="D8" s="17" t="s">
        <v>46</v>
      </c>
      <c r="E8" s="125">
        <v>37108</v>
      </c>
      <c r="F8" s="82"/>
      <c r="G8" s="17" t="s">
        <v>47</v>
      </c>
      <c r="H8" s="17" t="s">
        <v>59</v>
      </c>
      <c r="I8" s="107">
        <v>2021</v>
      </c>
      <c r="J8" s="19">
        <f t="shared" si="0"/>
        <v>0</v>
      </c>
      <c r="K8" s="100" t="s">
        <v>1217</v>
      </c>
      <c r="L8" s="101" t="s">
        <v>1220</v>
      </c>
      <c r="M8" s="101"/>
      <c r="N8" s="101"/>
    </row>
    <row r="9" spans="1:14" x14ac:dyDescent="0.25">
      <c r="A9" s="4">
        <v>49960</v>
      </c>
      <c r="B9" s="81" t="s">
        <v>924</v>
      </c>
      <c r="C9" s="81" t="s">
        <v>896</v>
      </c>
      <c r="D9" s="81" t="s">
        <v>46</v>
      </c>
      <c r="E9" s="125">
        <v>37197</v>
      </c>
      <c r="F9" s="82"/>
      <c r="G9" s="81" t="s">
        <v>47</v>
      </c>
      <c r="H9" s="81" t="s">
        <v>48</v>
      </c>
      <c r="I9" s="107">
        <v>2019</v>
      </c>
      <c r="J9" s="19">
        <f t="shared" si="0"/>
        <v>0</v>
      </c>
    </row>
    <row r="10" spans="1:14" x14ac:dyDescent="0.25">
      <c r="A10" s="80">
        <v>50520</v>
      </c>
      <c r="B10" s="18" t="s">
        <v>908</v>
      </c>
      <c r="C10" s="18" t="s">
        <v>66</v>
      </c>
      <c r="D10" s="18" t="s">
        <v>46</v>
      </c>
      <c r="E10" s="125">
        <v>36904</v>
      </c>
      <c r="F10" s="82"/>
      <c r="G10" s="18" t="s">
        <v>47</v>
      </c>
      <c r="H10" s="18" t="s">
        <v>48</v>
      </c>
      <c r="I10" s="107">
        <v>2018</v>
      </c>
      <c r="J10" s="19">
        <f t="shared" si="0"/>
        <v>0</v>
      </c>
    </row>
    <row r="11" spans="1:14" x14ac:dyDescent="0.25">
      <c r="A11" s="80">
        <v>51027</v>
      </c>
      <c r="B11" s="17" t="s">
        <v>167</v>
      </c>
      <c r="C11" s="17" t="s">
        <v>142</v>
      </c>
      <c r="D11" s="17" t="s">
        <v>46</v>
      </c>
      <c r="E11" s="125">
        <v>37040</v>
      </c>
      <c r="F11" s="82"/>
      <c r="G11" s="17" t="s">
        <v>47</v>
      </c>
      <c r="H11" s="17" t="s">
        <v>48</v>
      </c>
      <c r="I11" s="107">
        <v>2021</v>
      </c>
      <c r="J11" s="19">
        <f t="shared" si="0"/>
        <v>0</v>
      </c>
    </row>
    <row r="12" spans="1:14" x14ac:dyDescent="0.25">
      <c r="A12" s="80">
        <v>52146</v>
      </c>
      <c r="B12" s="17" t="s">
        <v>198</v>
      </c>
      <c r="C12" s="17" t="s">
        <v>197</v>
      </c>
      <c r="D12" s="17" t="s">
        <v>46</v>
      </c>
      <c r="E12" s="125">
        <v>37043</v>
      </c>
      <c r="F12" s="82"/>
      <c r="G12" s="17" t="s">
        <v>47</v>
      </c>
      <c r="H12" s="17" t="s">
        <v>48</v>
      </c>
      <c r="I12" s="107">
        <v>2020</v>
      </c>
      <c r="J12" s="19">
        <f t="shared" si="0"/>
        <v>0</v>
      </c>
    </row>
    <row r="13" spans="1:14" x14ac:dyDescent="0.25">
      <c r="A13" s="80">
        <v>56364</v>
      </c>
      <c r="B13" s="17" t="s">
        <v>247</v>
      </c>
      <c r="C13" s="17" t="s">
        <v>246</v>
      </c>
      <c r="D13" s="17" t="s">
        <v>46</v>
      </c>
      <c r="E13" s="125">
        <v>37076</v>
      </c>
      <c r="F13" s="82"/>
      <c r="G13" s="17" t="s">
        <v>47</v>
      </c>
      <c r="H13" s="17" t="s">
        <v>48</v>
      </c>
      <c r="I13" s="107">
        <v>2021</v>
      </c>
      <c r="J13" s="19">
        <f t="shared" si="0"/>
        <v>0</v>
      </c>
    </row>
    <row r="14" spans="1:14" x14ac:dyDescent="0.25">
      <c r="A14" s="80">
        <v>57230</v>
      </c>
      <c r="B14" s="17" t="s">
        <v>93</v>
      </c>
      <c r="C14" s="17" t="s">
        <v>92</v>
      </c>
      <c r="D14" s="17" t="s">
        <v>46</v>
      </c>
      <c r="E14" s="125">
        <v>37109</v>
      </c>
      <c r="F14" s="82"/>
      <c r="G14" s="17" t="s">
        <v>47</v>
      </c>
      <c r="H14" s="17" t="s">
        <v>59</v>
      </c>
      <c r="I14" s="107">
        <v>2020</v>
      </c>
      <c r="J14" s="19">
        <f t="shared" si="0"/>
        <v>0</v>
      </c>
    </row>
    <row r="15" spans="1:14" x14ac:dyDescent="0.25">
      <c r="A15" s="80">
        <v>58474</v>
      </c>
      <c r="B15" s="17" t="s">
        <v>150</v>
      </c>
      <c r="C15" s="17" t="s">
        <v>60</v>
      </c>
      <c r="D15" s="17" t="s">
        <v>46</v>
      </c>
      <c r="E15" s="125">
        <v>37010</v>
      </c>
      <c r="F15" s="82"/>
      <c r="G15" s="17" t="s">
        <v>47</v>
      </c>
      <c r="H15" s="17" t="s">
        <v>59</v>
      </c>
      <c r="I15" s="107">
        <v>2020</v>
      </c>
      <c r="J15" s="19">
        <f t="shared" si="0"/>
        <v>0</v>
      </c>
    </row>
    <row r="16" spans="1:14" x14ac:dyDescent="0.25">
      <c r="A16" s="80">
        <v>59751</v>
      </c>
      <c r="B16" s="17" t="s">
        <v>128</v>
      </c>
      <c r="C16" s="17" t="s">
        <v>129</v>
      </c>
      <c r="D16" s="17" t="s">
        <v>46</v>
      </c>
      <c r="E16" s="125">
        <v>38067</v>
      </c>
      <c r="F16" s="82"/>
      <c r="G16" s="17" t="s">
        <v>47</v>
      </c>
      <c r="H16" s="17" t="s">
        <v>48</v>
      </c>
      <c r="I16" s="107">
        <v>2021</v>
      </c>
      <c r="J16" s="19">
        <f>IF(A15=A16,1,IF(A16=A17,1,0))</f>
        <v>0</v>
      </c>
    </row>
    <row r="17" spans="1:10" x14ac:dyDescent="0.25">
      <c r="A17" s="80">
        <v>59918</v>
      </c>
      <c r="B17" s="17" t="s">
        <v>202</v>
      </c>
      <c r="C17" s="17" t="s">
        <v>201</v>
      </c>
      <c r="D17" s="17" t="s">
        <v>46</v>
      </c>
      <c r="E17" s="125">
        <v>37901</v>
      </c>
      <c r="F17" s="82"/>
      <c r="G17" s="17" t="s">
        <v>47</v>
      </c>
      <c r="H17" s="17" t="s">
        <v>48</v>
      </c>
      <c r="I17" s="107">
        <v>2021</v>
      </c>
      <c r="J17" s="19">
        <f>IF(A16=A17,1,IF(A17=A18,1,0))</f>
        <v>0</v>
      </c>
    </row>
    <row r="18" spans="1:10" x14ac:dyDescent="0.25">
      <c r="A18" s="80">
        <v>60157</v>
      </c>
      <c r="B18" s="18" t="s">
        <v>918</v>
      </c>
      <c r="C18" s="18" t="s">
        <v>917</v>
      </c>
      <c r="D18" s="18" t="s">
        <v>46</v>
      </c>
      <c r="E18" s="125">
        <v>36931</v>
      </c>
      <c r="F18" s="82"/>
      <c r="G18" s="18" t="s">
        <v>47</v>
      </c>
      <c r="H18" s="18" t="s">
        <v>48</v>
      </c>
      <c r="I18" s="107">
        <v>2018</v>
      </c>
      <c r="J18" s="19">
        <f>IF(A17=A18,1,IF(A18=A19,1,0))</f>
        <v>0</v>
      </c>
    </row>
    <row r="19" spans="1:10" x14ac:dyDescent="0.25">
      <c r="A19" s="80">
        <v>60514</v>
      </c>
      <c r="B19" s="18" t="s">
        <v>914</v>
      </c>
      <c r="C19" s="18" t="s">
        <v>913</v>
      </c>
      <c r="D19" s="18" t="s">
        <v>46</v>
      </c>
      <c r="E19" s="125">
        <v>37043</v>
      </c>
      <c r="F19" s="82"/>
      <c r="G19" s="18" t="s">
        <v>47</v>
      </c>
      <c r="H19" s="18" t="s">
        <v>48</v>
      </c>
      <c r="I19" s="107">
        <v>2018</v>
      </c>
      <c r="J19" s="19">
        <f>IF(A18=A19,1,IF(A19=A20,1,0))</f>
        <v>0</v>
      </c>
    </row>
    <row r="20" spans="1:10" x14ac:dyDescent="0.25">
      <c r="A20" s="80">
        <v>60517</v>
      </c>
      <c r="B20" s="17" t="s">
        <v>193</v>
      </c>
      <c r="C20" s="17" t="s">
        <v>192</v>
      </c>
      <c r="D20" s="17" t="s">
        <v>46</v>
      </c>
      <c r="E20" s="125">
        <v>37846</v>
      </c>
      <c r="F20" s="82"/>
      <c r="G20" s="17" t="s">
        <v>47</v>
      </c>
      <c r="H20" s="17" t="s">
        <v>48</v>
      </c>
      <c r="I20" s="107">
        <v>2021</v>
      </c>
      <c r="J20" s="19">
        <f>IF(A19=A20,1,IF(A20=A21,1,0))</f>
        <v>0</v>
      </c>
    </row>
    <row r="21" spans="1:10" x14ac:dyDescent="0.25">
      <c r="A21" s="80">
        <v>61431</v>
      </c>
      <c r="B21" s="17" t="s">
        <v>127</v>
      </c>
      <c r="C21" s="17" t="s">
        <v>126</v>
      </c>
      <c r="D21" s="17" t="s">
        <v>46</v>
      </c>
      <c r="E21" s="125">
        <v>37525</v>
      </c>
      <c r="F21" s="82"/>
      <c r="G21" s="17" t="s">
        <v>47</v>
      </c>
      <c r="H21" s="17" t="s">
        <v>48</v>
      </c>
      <c r="I21" s="107">
        <v>2021</v>
      </c>
      <c r="J21" s="19">
        <f>IF(A20=A21,1,IF(A21=A22,1,0))</f>
        <v>0</v>
      </c>
    </row>
    <row r="22" spans="1:10" x14ac:dyDescent="0.25">
      <c r="A22" s="80">
        <v>61506</v>
      </c>
      <c r="B22" s="17" t="s">
        <v>162</v>
      </c>
      <c r="C22" s="17" t="s">
        <v>86</v>
      </c>
      <c r="D22" s="17" t="s">
        <v>46</v>
      </c>
      <c r="E22" s="125">
        <v>38056</v>
      </c>
      <c r="F22" s="82"/>
      <c r="G22" s="17" t="s">
        <v>47</v>
      </c>
      <c r="H22" s="17" t="s">
        <v>48</v>
      </c>
      <c r="I22" s="107">
        <v>2021</v>
      </c>
      <c r="J22" s="19">
        <f>IF(A21=A22,1,IF(A22=A23,1,0))</f>
        <v>0</v>
      </c>
    </row>
    <row r="23" spans="1:10" x14ac:dyDescent="0.25">
      <c r="A23" s="80">
        <v>61879</v>
      </c>
      <c r="B23" s="18" t="s">
        <v>919</v>
      </c>
      <c r="C23" s="18" t="s">
        <v>323</v>
      </c>
      <c r="D23" s="18" t="s">
        <v>46</v>
      </c>
      <c r="E23" s="125">
        <v>36955</v>
      </c>
      <c r="F23" s="82"/>
      <c r="G23" s="18" t="s">
        <v>47</v>
      </c>
      <c r="H23" s="18" t="s">
        <v>59</v>
      </c>
      <c r="I23" s="107">
        <v>2018</v>
      </c>
      <c r="J23" s="19">
        <f>IF(A22=A23,1,IF(A23=A24,1,0))</f>
        <v>0</v>
      </c>
    </row>
    <row r="24" spans="1:10" x14ac:dyDescent="0.25">
      <c r="A24" s="80">
        <v>61880</v>
      </c>
      <c r="B24" s="17" t="s">
        <v>205</v>
      </c>
      <c r="C24" s="17" t="s">
        <v>64</v>
      </c>
      <c r="D24" s="17" t="s">
        <v>46</v>
      </c>
      <c r="E24" s="125">
        <v>37775</v>
      </c>
      <c r="F24" s="82"/>
      <c r="G24" s="17" t="s">
        <v>47</v>
      </c>
      <c r="H24" s="17" t="s">
        <v>48</v>
      </c>
      <c r="I24" s="107">
        <v>2021</v>
      </c>
      <c r="J24" s="19">
        <f>IF(A23=A24,1,IF(A24=A25,1,0))</f>
        <v>0</v>
      </c>
    </row>
    <row r="25" spans="1:10" x14ac:dyDescent="0.25">
      <c r="A25" s="80">
        <v>62622</v>
      </c>
      <c r="B25" s="17" t="s">
        <v>77</v>
      </c>
      <c r="C25" s="17" t="s">
        <v>153</v>
      </c>
      <c r="D25" s="17" t="s">
        <v>46</v>
      </c>
      <c r="E25" s="125">
        <v>37164</v>
      </c>
      <c r="F25" s="82"/>
      <c r="G25" s="17" t="s">
        <v>47</v>
      </c>
      <c r="H25" s="17" t="s">
        <v>59</v>
      </c>
      <c r="I25" s="107">
        <v>2021</v>
      </c>
      <c r="J25" s="19">
        <f>IF(A24=A25,1,IF(A25=A26,1,0))</f>
        <v>0</v>
      </c>
    </row>
    <row r="26" spans="1:10" x14ac:dyDescent="0.25">
      <c r="A26" s="80">
        <v>63018</v>
      </c>
      <c r="B26" s="17" t="s">
        <v>146</v>
      </c>
      <c r="C26" s="17" t="s">
        <v>147</v>
      </c>
      <c r="D26" s="17" t="s">
        <v>46</v>
      </c>
      <c r="E26" s="125">
        <v>38019</v>
      </c>
      <c r="F26" s="82"/>
      <c r="G26" s="17" t="s">
        <v>47</v>
      </c>
      <c r="H26" s="17" t="s">
        <v>48</v>
      </c>
      <c r="I26" s="107">
        <v>2021</v>
      </c>
      <c r="J26" s="19">
        <f>IF(A25=A26,1,IF(A26=A27,1,0))</f>
        <v>0</v>
      </c>
    </row>
    <row r="27" spans="1:10" x14ac:dyDescent="0.25">
      <c r="A27" s="80">
        <v>63019</v>
      </c>
      <c r="B27" s="17" t="s">
        <v>160</v>
      </c>
      <c r="C27" s="17" t="s">
        <v>159</v>
      </c>
      <c r="D27" s="17" t="s">
        <v>46</v>
      </c>
      <c r="E27" s="125">
        <v>37744</v>
      </c>
      <c r="F27" s="82"/>
      <c r="G27" s="17" t="s">
        <v>47</v>
      </c>
      <c r="H27" s="17" t="s">
        <v>59</v>
      </c>
      <c r="I27" s="107">
        <v>2021</v>
      </c>
      <c r="J27" s="19">
        <f>IF(A26=A27,1,IF(A27=A28,1,0))</f>
        <v>0</v>
      </c>
    </row>
    <row r="28" spans="1:10" x14ac:dyDescent="0.25">
      <c r="A28" s="80">
        <v>64691</v>
      </c>
      <c r="B28" s="17" t="s">
        <v>158</v>
      </c>
      <c r="C28" s="17" t="s">
        <v>116</v>
      </c>
      <c r="D28" s="17" t="s">
        <v>46</v>
      </c>
      <c r="E28" s="125">
        <v>38283</v>
      </c>
      <c r="F28" s="82"/>
      <c r="G28" s="17" t="s">
        <v>47</v>
      </c>
      <c r="H28" s="17" t="s">
        <v>59</v>
      </c>
      <c r="I28" s="107">
        <v>2021</v>
      </c>
      <c r="J28" s="19">
        <f>IF(A27=A28,1,IF(A28=A29,1,0))</f>
        <v>0</v>
      </c>
    </row>
    <row r="29" spans="1:10" x14ac:dyDescent="0.25">
      <c r="A29" s="80">
        <v>65299</v>
      </c>
      <c r="B29" s="17" t="s">
        <v>218</v>
      </c>
      <c r="C29" s="17" t="s">
        <v>217</v>
      </c>
      <c r="D29" s="17" t="s">
        <v>46</v>
      </c>
      <c r="E29" s="125">
        <v>37956</v>
      </c>
      <c r="F29" s="82"/>
      <c r="G29" s="17" t="s">
        <v>47</v>
      </c>
      <c r="H29" s="17" t="s">
        <v>48</v>
      </c>
      <c r="I29" s="107">
        <v>2020</v>
      </c>
      <c r="J29" s="19">
        <f>IF(A28=A29,1,IF(A29=A30,1,0))</f>
        <v>0</v>
      </c>
    </row>
    <row r="30" spans="1:10" x14ac:dyDescent="0.25">
      <c r="A30" s="80">
        <v>65872</v>
      </c>
      <c r="B30" s="17" t="s">
        <v>169</v>
      </c>
      <c r="C30" s="17" t="s">
        <v>168</v>
      </c>
      <c r="D30" s="17" t="s">
        <v>46</v>
      </c>
      <c r="E30" s="125">
        <v>37427</v>
      </c>
      <c r="F30" s="82"/>
      <c r="G30" s="17" t="s">
        <v>47</v>
      </c>
      <c r="H30" s="17" t="s">
        <v>48</v>
      </c>
      <c r="I30" s="107">
        <v>2020</v>
      </c>
      <c r="J30" s="19">
        <f>IF(A29=A30,1,IF(A30=A31,1,0))</f>
        <v>0</v>
      </c>
    </row>
    <row r="31" spans="1:10" x14ac:dyDescent="0.25">
      <c r="A31" s="80">
        <v>66752</v>
      </c>
      <c r="B31" s="17" t="s">
        <v>237</v>
      </c>
      <c r="C31" s="17" t="s">
        <v>236</v>
      </c>
      <c r="D31" s="17" t="s">
        <v>46</v>
      </c>
      <c r="E31" s="125">
        <v>37535</v>
      </c>
      <c r="F31" s="82"/>
      <c r="G31" s="17" t="s">
        <v>47</v>
      </c>
      <c r="H31" s="17" t="s">
        <v>48</v>
      </c>
      <c r="I31" s="107">
        <v>2021</v>
      </c>
      <c r="J31" s="19">
        <f>IF(A30=A31,1,IF(A31=A32,1,0))</f>
        <v>0</v>
      </c>
    </row>
    <row r="32" spans="1:10" x14ac:dyDescent="0.25">
      <c r="A32" s="80">
        <v>66880</v>
      </c>
      <c r="B32" s="17" t="s">
        <v>69</v>
      </c>
      <c r="C32" s="17" t="s">
        <v>68</v>
      </c>
      <c r="D32" s="17" t="s">
        <v>46</v>
      </c>
      <c r="E32" s="125">
        <v>36986</v>
      </c>
      <c r="F32" s="82"/>
      <c r="G32" s="17" t="s">
        <v>47</v>
      </c>
      <c r="H32" s="17" t="s">
        <v>48</v>
      </c>
      <c r="I32" s="107">
        <v>2021</v>
      </c>
      <c r="J32" s="19">
        <f>IF(A31=A32,1,IF(A32=A33,1,0))</f>
        <v>0</v>
      </c>
    </row>
    <row r="33" spans="1:10" x14ac:dyDescent="0.25">
      <c r="A33" s="4">
        <v>66939</v>
      </c>
      <c r="B33" s="81" t="s">
        <v>926</v>
      </c>
      <c r="C33" s="81" t="s">
        <v>925</v>
      </c>
      <c r="D33" s="81" t="s">
        <v>46</v>
      </c>
      <c r="E33" s="125">
        <v>37014</v>
      </c>
      <c r="F33" s="82"/>
      <c r="G33" s="81" t="s">
        <v>47</v>
      </c>
      <c r="H33" s="81" t="s">
        <v>59</v>
      </c>
      <c r="I33" s="107">
        <v>2019</v>
      </c>
      <c r="J33" s="19">
        <f>IF(A32=A33,1,IF(A33=A34,1,0))</f>
        <v>0</v>
      </c>
    </row>
    <row r="34" spans="1:10" x14ac:dyDescent="0.25">
      <c r="A34" s="80">
        <v>67028</v>
      </c>
      <c r="B34" s="17" t="s">
        <v>89</v>
      </c>
      <c r="C34" s="17" t="s">
        <v>88</v>
      </c>
      <c r="D34" s="17" t="s">
        <v>46</v>
      </c>
      <c r="E34" s="125">
        <v>38399</v>
      </c>
      <c r="F34" s="82"/>
      <c r="G34" s="17" t="s">
        <v>47</v>
      </c>
      <c r="H34" s="17" t="s">
        <v>48</v>
      </c>
      <c r="I34" s="107">
        <v>2021</v>
      </c>
      <c r="J34" s="19">
        <f>IF(A33=A34,1,IF(A34=A35,1,0))</f>
        <v>0</v>
      </c>
    </row>
    <row r="35" spans="1:10" x14ac:dyDescent="0.25">
      <c r="A35" s="80">
        <v>67058</v>
      </c>
      <c r="B35" s="17" t="s">
        <v>148</v>
      </c>
      <c r="C35" s="17" t="s">
        <v>149</v>
      </c>
      <c r="D35" s="17" t="s">
        <v>46</v>
      </c>
      <c r="E35" s="125">
        <v>37423</v>
      </c>
      <c r="F35" s="82"/>
      <c r="G35" s="17" t="s">
        <v>47</v>
      </c>
      <c r="H35" s="17" t="s">
        <v>59</v>
      </c>
      <c r="I35" s="107">
        <v>2021</v>
      </c>
      <c r="J35" s="19">
        <f>IF(A34=A35,1,IF(A35=A36,1,0))</f>
        <v>0</v>
      </c>
    </row>
    <row r="36" spans="1:10" x14ac:dyDescent="0.25">
      <c r="A36" s="80">
        <v>67059</v>
      </c>
      <c r="B36" s="18" t="s">
        <v>907</v>
      </c>
      <c r="C36" s="18" t="s">
        <v>56</v>
      </c>
      <c r="D36" s="18" t="s">
        <v>46</v>
      </c>
      <c r="E36" s="125">
        <v>36952</v>
      </c>
      <c r="F36" s="82"/>
      <c r="G36" s="18" t="s">
        <v>47</v>
      </c>
      <c r="H36" s="18" t="s">
        <v>59</v>
      </c>
      <c r="I36" s="107">
        <v>2018</v>
      </c>
      <c r="J36" s="19">
        <f>IF(A35=A36,1,IF(A36=A37,1,0))</f>
        <v>0</v>
      </c>
    </row>
    <row r="37" spans="1:10" x14ac:dyDescent="0.25">
      <c r="A37" s="80">
        <v>67987</v>
      </c>
      <c r="B37" s="17" t="s">
        <v>152</v>
      </c>
      <c r="C37" s="17" t="s">
        <v>151</v>
      </c>
      <c r="D37" s="17" t="s">
        <v>46</v>
      </c>
      <c r="E37" s="125">
        <v>37637</v>
      </c>
      <c r="F37" s="82"/>
      <c r="G37" s="17" t="s">
        <v>47</v>
      </c>
      <c r="H37" s="17" t="s">
        <v>48</v>
      </c>
      <c r="I37" s="107">
        <v>2021</v>
      </c>
      <c r="J37" s="19">
        <f>IF(A36=A37,1,IF(A37=A38,1,0))</f>
        <v>0</v>
      </c>
    </row>
    <row r="38" spans="1:10" x14ac:dyDescent="0.25">
      <c r="A38" s="80">
        <v>68026</v>
      </c>
      <c r="B38" s="17" t="s">
        <v>204</v>
      </c>
      <c r="C38" s="17" t="s">
        <v>151</v>
      </c>
      <c r="D38" s="17" t="s">
        <v>46</v>
      </c>
      <c r="E38" s="125">
        <v>37729</v>
      </c>
      <c r="F38" s="82"/>
      <c r="G38" s="17" t="s">
        <v>47</v>
      </c>
      <c r="H38" s="17" t="s">
        <v>48</v>
      </c>
      <c r="I38" s="107">
        <v>2021</v>
      </c>
      <c r="J38" s="19">
        <f>IF(A37=A38,1,IF(A38=A39,1,0))</f>
        <v>0</v>
      </c>
    </row>
    <row r="39" spans="1:10" x14ac:dyDescent="0.25">
      <c r="A39" s="80">
        <v>68065</v>
      </c>
      <c r="B39" s="17" t="s">
        <v>146</v>
      </c>
      <c r="C39" s="17" t="s">
        <v>145</v>
      </c>
      <c r="D39" s="17" t="s">
        <v>46</v>
      </c>
      <c r="E39" s="126">
        <v>38822</v>
      </c>
      <c r="F39" s="17" t="s">
        <v>15</v>
      </c>
      <c r="G39" s="17" t="s">
        <v>47</v>
      </c>
      <c r="H39" s="17" t="s">
        <v>59</v>
      </c>
      <c r="I39" s="107">
        <v>2023</v>
      </c>
      <c r="J39" s="19">
        <f>IF(A38=A39,1,IF(A39=A40,1,0))</f>
        <v>0</v>
      </c>
    </row>
    <row r="40" spans="1:10" x14ac:dyDescent="0.25">
      <c r="A40" s="80">
        <v>68112</v>
      </c>
      <c r="B40" s="18" t="s">
        <v>897</v>
      </c>
      <c r="C40" s="18" t="s">
        <v>236</v>
      </c>
      <c r="D40" s="18" t="s">
        <v>46</v>
      </c>
      <c r="E40" s="125">
        <v>36924</v>
      </c>
      <c r="F40" s="82"/>
      <c r="G40" s="18" t="s">
        <v>47</v>
      </c>
      <c r="H40" s="18" t="s">
        <v>48</v>
      </c>
      <c r="I40" s="107">
        <v>2018</v>
      </c>
      <c r="J40" s="19">
        <f>IF(A39=A40,1,IF(A40=A41,1,0))</f>
        <v>0</v>
      </c>
    </row>
    <row r="41" spans="1:10" x14ac:dyDescent="0.25">
      <c r="A41" s="80">
        <v>70496</v>
      </c>
      <c r="B41" s="17" t="s">
        <v>100</v>
      </c>
      <c r="C41" s="17" t="s">
        <v>99</v>
      </c>
      <c r="D41" s="17" t="s">
        <v>46</v>
      </c>
      <c r="E41" s="125">
        <v>37712</v>
      </c>
      <c r="F41" s="82"/>
      <c r="G41" s="17" t="s">
        <v>47</v>
      </c>
      <c r="H41" s="17" t="s">
        <v>48</v>
      </c>
      <c r="I41" s="107">
        <v>2020</v>
      </c>
      <c r="J41" s="19">
        <f>IF(A40=A41,1,IF(A41=A42,1,0))</f>
        <v>0</v>
      </c>
    </row>
    <row r="42" spans="1:10" x14ac:dyDescent="0.25">
      <c r="A42" s="4">
        <v>70674</v>
      </c>
      <c r="B42" s="81" t="s">
        <v>930</v>
      </c>
      <c r="C42" s="81" t="s">
        <v>929</v>
      </c>
      <c r="D42" s="81" t="s">
        <v>46</v>
      </c>
      <c r="E42" s="125">
        <v>37514</v>
      </c>
      <c r="F42" s="82"/>
      <c r="G42" s="81" t="s">
        <v>47</v>
      </c>
      <c r="H42" s="81" t="s">
        <v>48</v>
      </c>
      <c r="I42" s="107">
        <v>2019</v>
      </c>
      <c r="J42" s="19">
        <f>IF(A41=A42,1,IF(A42=A43,1,0))</f>
        <v>0</v>
      </c>
    </row>
    <row r="43" spans="1:10" x14ac:dyDescent="0.25">
      <c r="A43" s="80">
        <v>70795</v>
      </c>
      <c r="B43" s="17" t="s">
        <v>67</v>
      </c>
      <c r="C43" s="17" t="s">
        <v>72</v>
      </c>
      <c r="D43" s="17" t="s">
        <v>46</v>
      </c>
      <c r="E43" s="125">
        <v>38088</v>
      </c>
      <c r="F43" s="82"/>
      <c r="G43" s="17" t="s">
        <v>47</v>
      </c>
      <c r="H43" s="17" t="s">
        <v>59</v>
      </c>
      <c r="I43" s="107">
        <v>2021</v>
      </c>
      <c r="J43" s="19">
        <f>IF(A42=A43,1,IF(A43=A44,1,0))</f>
        <v>0</v>
      </c>
    </row>
    <row r="44" spans="1:10" x14ac:dyDescent="0.25">
      <c r="A44" s="80">
        <v>71752</v>
      </c>
      <c r="B44" s="17" t="s">
        <v>97</v>
      </c>
      <c r="C44" s="17" t="s">
        <v>96</v>
      </c>
      <c r="D44" s="17" t="s">
        <v>46</v>
      </c>
      <c r="E44" s="125">
        <v>37341</v>
      </c>
      <c r="F44" s="82"/>
      <c r="G44" s="17" t="s">
        <v>47</v>
      </c>
      <c r="H44" s="17" t="s">
        <v>48</v>
      </c>
      <c r="I44" s="107">
        <v>2021</v>
      </c>
      <c r="J44" s="19">
        <f>IF(A43=A44,1,IF(A44=A45,1,0))</f>
        <v>0</v>
      </c>
    </row>
    <row r="45" spans="1:10" x14ac:dyDescent="0.25">
      <c r="A45" s="80">
        <v>71760</v>
      </c>
      <c r="B45" s="17" t="s">
        <v>177</v>
      </c>
      <c r="C45" s="17" t="s">
        <v>176</v>
      </c>
      <c r="D45" s="17" t="s">
        <v>46</v>
      </c>
      <c r="E45" s="125">
        <v>38042</v>
      </c>
      <c r="F45" s="82"/>
      <c r="G45" s="17" t="s">
        <v>47</v>
      </c>
      <c r="H45" s="17" t="s">
        <v>48</v>
      </c>
      <c r="I45" s="107">
        <v>2021</v>
      </c>
      <c r="J45" s="19">
        <f>IF(A44=A45,1,IF(A45=A46,1,0))</f>
        <v>0</v>
      </c>
    </row>
    <row r="46" spans="1:10" x14ac:dyDescent="0.25">
      <c r="A46" s="80">
        <v>72416</v>
      </c>
      <c r="B46" s="17" t="s">
        <v>110</v>
      </c>
      <c r="C46" s="17" t="s">
        <v>109</v>
      </c>
      <c r="D46" s="17" t="s">
        <v>46</v>
      </c>
      <c r="E46" s="125">
        <v>38205</v>
      </c>
      <c r="F46" s="82"/>
      <c r="G46" s="17" t="s">
        <v>47</v>
      </c>
      <c r="H46" s="17" t="s">
        <v>59</v>
      </c>
      <c r="I46" s="107">
        <v>2021</v>
      </c>
      <c r="J46" s="19">
        <f>IF(A45=A46,1,IF(A46=A47,1,0))</f>
        <v>0</v>
      </c>
    </row>
    <row r="47" spans="1:10" x14ac:dyDescent="0.25">
      <c r="A47" s="80">
        <v>72454</v>
      </c>
      <c r="B47" s="17" t="s">
        <v>183</v>
      </c>
      <c r="C47" s="17" t="s">
        <v>182</v>
      </c>
      <c r="D47" s="17" t="s">
        <v>46</v>
      </c>
      <c r="E47" s="125">
        <v>37855</v>
      </c>
      <c r="F47" s="82"/>
      <c r="G47" s="17" t="s">
        <v>47</v>
      </c>
      <c r="H47" s="17" t="s">
        <v>48</v>
      </c>
      <c r="I47" s="107">
        <v>2020</v>
      </c>
      <c r="J47" s="19">
        <f>IF(A46=A47,1,IF(A47=A48,1,0))</f>
        <v>0</v>
      </c>
    </row>
    <row r="48" spans="1:10" x14ac:dyDescent="0.25">
      <c r="A48" s="80">
        <v>72568</v>
      </c>
      <c r="B48" s="18" t="s">
        <v>916</v>
      </c>
      <c r="C48" s="18" t="s">
        <v>915</v>
      </c>
      <c r="D48" s="18" t="s">
        <v>46</v>
      </c>
      <c r="E48" s="125">
        <v>37066</v>
      </c>
      <c r="F48" s="82"/>
      <c r="G48" s="18" t="s">
        <v>47</v>
      </c>
      <c r="H48" s="18" t="s">
        <v>59</v>
      </c>
      <c r="I48" s="107">
        <v>2018</v>
      </c>
      <c r="J48" s="19">
        <f>IF(A47=A48,1,IF(A48=A49,1,0))</f>
        <v>0</v>
      </c>
    </row>
    <row r="49" spans="1:10" x14ac:dyDescent="0.25">
      <c r="A49" s="80">
        <v>72744</v>
      </c>
      <c r="B49" s="17" t="s">
        <v>71</v>
      </c>
      <c r="C49" s="17" t="s">
        <v>70</v>
      </c>
      <c r="D49" s="17" t="s">
        <v>46</v>
      </c>
      <c r="E49" s="125">
        <v>38235</v>
      </c>
      <c r="F49" s="82"/>
      <c r="G49" s="17" t="s">
        <v>47</v>
      </c>
      <c r="H49" s="17" t="s">
        <v>48</v>
      </c>
      <c r="I49" s="107">
        <v>2021</v>
      </c>
      <c r="J49" s="19">
        <f>IF(A48=A49,1,IF(A49=A50,1,0))</f>
        <v>0</v>
      </c>
    </row>
    <row r="50" spans="1:10" x14ac:dyDescent="0.25">
      <c r="A50" s="80">
        <v>72778</v>
      </c>
      <c r="B50" s="17" t="s">
        <v>71</v>
      </c>
      <c r="C50" s="17" t="s">
        <v>129</v>
      </c>
      <c r="D50" s="17" t="s">
        <v>46</v>
      </c>
      <c r="E50" s="125">
        <v>37527</v>
      </c>
      <c r="F50" s="82"/>
      <c r="G50" s="17" t="s">
        <v>47</v>
      </c>
      <c r="H50" s="17" t="s">
        <v>48</v>
      </c>
      <c r="I50" s="107">
        <v>2021</v>
      </c>
      <c r="J50" s="19">
        <f>IF(A49=A50,1,IF(A50=A51,1,0))</f>
        <v>0</v>
      </c>
    </row>
    <row r="51" spans="1:10" x14ac:dyDescent="0.25">
      <c r="A51" s="80">
        <v>73001</v>
      </c>
      <c r="B51" s="17" t="s">
        <v>178</v>
      </c>
      <c r="C51" s="17" t="s">
        <v>154</v>
      </c>
      <c r="D51" s="17" t="s">
        <v>46</v>
      </c>
      <c r="E51" s="125">
        <v>37010</v>
      </c>
      <c r="F51" s="82"/>
      <c r="G51" s="17" t="s">
        <v>47</v>
      </c>
      <c r="H51" s="17" t="s">
        <v>48</v>
      </c>
      <c r="I51" s="107">
        <v>2021</v>
      </c>
      <c r="J51" s="19">
        <f>IF(A50=A51,1,IF(A51=A52,1,0))</f>
        <v>0</v>
      </c>
    </row>
    <row r="52" spans="1:10" x14ac:dyDescent="0.25">
      <c r="A52" s="80">
        <v>73234</v>
      </c>
      <c r="B52" s="17" t="s">
        <v>195</v>
      </c>
      <c r="C52" s="17" t="s">
        <v>196</v>
      </c>
      <c r="D52" s="17" t="s">
        <v>46</v>
      </c>
      <c r="E52" s="125">
        <v>38135</v>
      </c>
      <c r="F52" s="82"/>
      <c r="G52" s="17" t="s">
        <v>53</v>
      </c>
      <c r="H52" s="17" t="s">
        <v>59</v>
      </c>
      <c r="I52" s="107">
        <v>2021</v>
      </c>
      <c r="J52" s="19">
        <f>IF(A51=A52,1,IF(A52=A53,1,0))</f>
        <v>0</v>
      </c>
    </row>
    <row r="53" spans="1:10" x14ac:dyDescent="0.25">
      <c r="A53" s="80">
        <v>73250</v>
      </c>
      <c r="B53" s="17" t="s">
        <v>108</v>
      </c>
      <c r="C53" s="17" t="s">
        <v>107</v>
      </c>
      <c r="D53" s="17" t="s">
        <v>46</v>
      </c>
      <c r="E53" s="125">
        <v>37647</v>
      </c>
      <c r="F53" s="82"/>
      <c r="G53" s="17" t="s">
        <v>47</v>
      </c>
      <c r="H53" s="17" t="s">
        <v>59</v>
      </c>
      <c r="I53" s="107">
        <v>2021</v>
      </c>
      <c r="J53" s="19">
        <f>IF(A52=A53,1,IF(A53=A54,1,0))</f>
        <v>0</v>
      </c>
    </row>
    <row r="54" spans="1:10" x14ac:dyDescent="0.25">
      <c r="A54" s="80">
        <v>73251</v>
      </c>
      <c r="B54" s="17" t="s">
        <v>122</v>
      </c>
      <c r="C54" s="17" t="s">
        <v>121</v>
      </c>
      <c r="D54" s="17" t="s">
        <v>46</v>
      </c>
      <c r="E54" s="125">
        <v>37887</v>
      </c>
      <c r="F54" s="82"/>
      <c r="G54" s="17" t="s">
        <v>47</v>
      </c>
      <c r="H54" s="17" t="s">
        <v>48</v>
      </c>
      <c r="I54" s="107">
        <v>2020</v>
      </c>
      <c r="J54" s="19">
        <f>IF(A53=A54,1,IF(A54=A55,1,0))</f>
        <v>0</v>
      </c>
    </row>
    <row r="55" spans="1:10" x14ac:dyDescent="0.25">
      <c r="A55" s="80">
        <v>73252</v>
      </c>
      <c r="B55" s="17" t="s">
        <v>95</v>
      </c>
      <c r="C55" s="17" t="s">
        <v>94</v>
      </c>
      <c r="D55" s="17" t="s">
        <v>46</v>
      </c>
      <c r="E55" s="125">
        <v>37337</v>
      </c>
      <c r="F55" s="82"/>
      <c r="G55" s="17" t="s">
        <v>47</v>
      </c>
      <c r="H55" s="17" t="s">
        <v>48</v>
      </c>
      <c r="I55" s="107">
        <v>2020</v>
      </c>
      <c r="J55" s="19">
        <f>IF(A54=A55,1,IF(A55=A56,1,0))</f>
        <v>0</v>
      </c>
    </row>
    <row r="56" spans="1:10" x14ac:dyDescent="0.25">
      <c r="A56" s="80">
        <v>73253</v>
      </c>
      <c r="B56" s="17" t="s">
        <v>187</v>
      </c>
      <c r="C56" s="17" t="s">
        <v>49</v>
      </c>
      <c r="D56" s="17" t="s">
        <v>46</v>
      </c>
      <c r="E56" s="125">
        <v>37750</v>
      </c>
      <c r="F56" s="82"/>
      <c r="G56" s="17" t="s">
        <v>47</v>
      </c>
      <c r="H56" s="17" t="s">
        <v>59</v>
      </c>
      <c r="I56" s="107">
        <v>2021</v>
      </c>
      <c r="J56" s="19">
        <f>IF(A55=A56,1,IF(A56=A57,1,0))</f>
        <v>0</v>
      </c>
    </row>
    <row r="57" spans="1:10" x14ac:dyDescent="0.25">
      <c r="A57" s="80">
        <v>73318</v>
      </c>
      <c r="B57" s="17" t="s">
        <v>227</v>
      </c>
      <c r="C57" s="17" t="s">
        <v>226</v>
      </c>
      <c r="D57" s="17" t="s">
        <v>46</v>
      </c>
      <c r="E57" s="125">
        <v>38563</v>
      </c>
      <c r="F57" s="82"/>
      <c r="G57" s="17" t="s">
        <v>47</v>
      </c>
      <c r="H57" s="17" t="s">
        <v>59</v>
      </c>
      <c r="I57" s="107">
        <v>2021</v>
      </c>
      <c r="J57" s="19">
        <f>IF(A56=A57,1,IF(A57=A58,1,0))</f>
        <v>0</v>
      </c>
    </row>
    <row r="58" spans="1:10" x14ac:dyDescent="0.25">
      <c r="A58" s="80">
        <v>73323</v>
      </c>
      <c r="B58" s="17" t="s">
        <v>124</v>
      </c>
      <c r="C58" s="17" t="s">
        <v>123</v>
      </c>
      <c r="D58" s="17" t="s">
        <v>46</v>
      </c>
      <c r="E58" s="126">
        <v>38859</v>
      </c>
      <c r="F58" s="17" t="s">
        <v>15</v>
      </c>
      <c r="G58" s="17" t="s">
        <v>47</v>
      </c>
      <c r="H58" s="17" t="s">
        <v>59</v>
      </c>
      <c r="I58" s="107">
        <v>2023</v>
      </c>
      <c r="J58" s="19">
        <f>IF(A57=A58,1,IF(A58=A59,1,0))</f>
        <v>0</v>
      </c>
    </row>
    <row r="59" spans="1:10" x14ac:dyDescent="0.25">
      <c r="A59" s="80">
        <v>73453</v>
      </c>
      <c r="B59" s="17" t="s">
        <v>125</v>
      </c>
      <c r="C59" s="17" t="s">
        <v>78</v>
      </c>
      <c r="D59" s="17" t="s">
        <v>46</v>
      </c>
      <c r="E59" s="125">
        <v>38535</v>
      </c>
      <c r="F59" s="82"/>
      <c r="G59" s="17" t="s">
        <v>47</v>
      </c>
      <c r="H59" s="17" t="s">
        <v>59</v>
      </c>
      <c r="I59" s="107">
        <v>2021</v>
      </c>
      <c r="J59" s="19">
        <f>IF(A58=A59,1,IF(A59=A60,1,0))</f>
        <v>0</v>
      </c>
    </row>
    <row r="60" spans="1:10" x14ac:dyDescent="0.25">
      <c r="A60" s="4">
        <v>73455</v>
      </c>
      <c r="B60" t="s">
        <v>225</v>
      </c>
      <c r="C60" t="s">
        <v>60</v>
      </c>
      <c r="D60" t="s">
        <v>46</v>
      </c>
      <c r="E60" s="127">
        <v>38541</v>
      </c>
      <c r="F60" t="s">
        <v>15</v>
      </c>
      <c r="G60" t="s">
        <v>47</v>
      </c>
      <c r="H60" t="s">
        <v>48</v>
      </c>
      <c r="I60" s="108">
        <v>2022</v>
      </c>
      <c r="J60" s="19">
        <f>IF(A59=A60,1,IF(A60=A61,1,0))</f>
        <v>0</v>
      </c>
    </row>
    <row r="61" spans="1:10" x14ac:dyDescent="0.25">
      <c r="A61" s="80">
        <v>73548</v>
      </c>
      <c r="B61" s="17" t="s">
        <v>143</v>
      </c>
      <c r="C61" s="17" t="s">
        <v>142</v>
      </c>
      <c r="D61" s="17" t="s">
        <v>46</v>
      </c>
      <c r="E61" s="125">
        <v>37377</v>
      </c>
      <c r="F61" s="82"/>
      <c r="G61" s="17" t="s">
        <v>47</v>
      </c>
      <c r="H61" s="17" t="s">
        <v>59</v>
      </c>
      <c r="I61" s="107">
        <v>2021</v>
      </c>
      <c r="J61" s="19">
        <f>IF(A60=A61,1,IF(A61=A62,1,0))</f>
        <v>0</v>
      </c>
    </row>
    <row r="62" spans="1:10" x14ac:dyDescent="0.25">
      <c r="A62" s="80">
        <v>73811</v>
      </c>
      <c r="B62" s="17" t="s">
        <v>229</v>
      </c>
      <c r="C62" s="17" t="s">
        <v>228</v>
      </c>
      <c r="D62" s="17" t="s">
        <v>46</v>
      </c>
      <c r="E62" s="125">
        <v>37655</v>
      </c>
      <c r="F62" s="82"/>
      <c r="G62" s="17" t="s">
        <v>47</v>
      </c>
      <c r="H62" s="17" t="s">
        <v>48</v>
      </c>
      <c r="I62" s="107">
        <v>2021</v>
      </c>
      <c r="J62" s="19">
        <f>IF(A61=A62,1,IF(A62=A63,1,0))</f>
        <v>0</v>
      </c>
    </row>
    <row r="63" spans="1:10" x14ac:dyDescent="0.25">
      <c r="A63" s="80">
        <v>73812</v>
      </c>
      <c r="B63" s="17" t="s">
        <v>235</v>
      </c>
      <c r="C63" s="17" t="s">
        <v>234</v>
      </c>
      <c r="D63" s="17" t="s">
        <v>46</v>
      </c>
      <c r="E63" s="125">
        <v>38031</v>
      </c>
      <c r="F63" s="82"/>
      <c r="G63" s="17" t="s">
        <v>47</v>
      </c>
      <c r="H63" s="17" t="s">
        <v>48</v>
      </c>
      <c r="I63" s="107">
        <v>2021</v>
      </c>
      <c r="J63" s="19">
        <f>IF(A62=A63,1,IF(A63=A64,1,0))</f>
        <v>0</v>
      </c>
    </row>
    <row r="64" spans="1:10" x14ac:dyDescent="0.25">
      <c r="A64" s="80">
        <v>73899</v>
      </c>
      <c r="B64" s="17" t="s">
        <v>111</v>
      </c>
      <c r="C64" s="17" t="s">
        <v>92</v>
      </c>
      <c r="D64" s="17" t="s">
        <v>46</v>
      </c>
      <c r="E64" s="125">
        <v>38505</v>
      </c>
      <c r="F64" s="82"/>
      <c r="G64" s="17" t="s">
        <v>47</v>
      </c>
      <c r="H64" s="17" t="s">
        <v>48</v>
      </c>
      <c r="I64" s="107">
        <v>2021</v>
      </c>
      <c r="J64" s="19">
        <f>IF(A63=A64,1,IF(A64=A65,1,0))</f>
        <v>0</v>
      </c>
    </row>
    <row r="65" spans="1:10" x14ac:dyDescent="0.25">
      <c r="A65" s="80">
        <v>74680</v>
      </c>
      <c r="B65" s="17" t="s">
        <v>306</v>
      </c>
      <c r="C65" s="17" t="s">
        <v>752</v>
      </c>
      <c r="D65" s="17" t="s">
        <v>46</v>
      </c>
      <c r="E65" s="125">
        <v>38610</v>
      </c>
      <c r="F65" s="82"/>
      <c r="G65" s="17" t="s">
        <v>47</v>
      </c>
      <c r="H65" s="17" t="s">
        <v>48</v>
      </c>
      <c r="I65" s="107">
        <v>2021</v>
      </c>
      <c r="J65" s="19">
        <f>IF(A64=A65,1,IF(A65=A66,1,0))</f>
        <v>0</v>
      </c>
    </row>
    <row r="66" spans="1:10" x14ac:dyDescent="0.25">
      <c r="A66" s="80">
        <v>74968</v>
      </c>
      <c r="B66" s="17" t="s">
        <v>221</v>
      </c>
      <c r="C66" s="17" t="s">
        <v>222</v>
      </c>
      <c r="D66" s="17" t="s">
        <v>46</v>
      </c>
      <c r="E66" s="125">
        <v>37393</v>
      </c>
      <c r="F66" s="82"/>
      <c r="G66" s="17" t="s">
        <v>47</v>
      </c>
      <c r="H66" s="17" t="s">
        <v>59</v>
      </c>
      <c r="I66" s="107">
        <v>2021</v>
      </c>
      <c r="J66" s="19">
        <f>IF(A65=A66,1,IF(A66=A67,1,0))</f>
        <v>0</v>
      </c>
    </row>
    <row r="67" spans="1:10" x14ac:dyDescent="0.25">
      <c r="A67" s="4">
        <v>75537</v>
      </c>
      <c r="B67" t="s">
        <v>1013</v>
      </c>
      <c r="C67" t="s">
        <v>99</v>
      </c>
      <c r="D67" t="s">
        <v>46</v>
      </c>
      <c r="E67" s="127">
        <v>38314</v>
      </c>
      <c r="F67" t="s">
        <v>16</v>
      </c>
      <c r="G67" t="s">
        <v>47</v>
      </c>
      <c r="H67" t="s">
        <v>48</v>
      </c>
      <c r="I67" s="108">
        <v>2022</v>
      </c>
      <c r="J67" s="19">
        <f>IF(A66=A67,1,IF(A67=A68,1,0))</f>
        <v>0</v>
      </c>
    </row>
    <row r="68" spans="1:10" x14ac:dyDescent="0.25">
      <c r="A68" s="80">
        <v>75746</v>
      </c>
      <c r="B68" s="17" t="s">
        <v>185</v>
      </c>
      <c r="C68" s="17" t="s">
        <v>184</v>
      </c>
      <c r="D68" s="17" t="s">
        <v>46</v>
      </c>
      <c r="E68" s="125">
        <v>37062</v>
      </c>
      <c r="F68" s="82"/>
      <c r="G68" s="17" t="s">
        <v>47</v>
      </c>
      <c r="H68" s="17" t="s">
        <v>59</v>
      </c>
      <c r="I68" s="107">
        <v>2021</v>
      </c>
      <c r="J68" s="19">
        <f>IF(A67=A68,1,IF(A68=A69,1,0))</f>
        <v>0</v>
      </c>
    </row>
    <row r="69" spans="1:10" x14ac:dyDescent="0.25">
      <c r="A69" s="80">
        <v>75747</v>
      </c>
      <c r="B69" s="18" t="s">
        <v>906</v>
      </c>
      <c r="C69" s="18" t="s">
        <v>905</v>
      </c>
      <c r="D69" s="18" t="s">
        <v>46</v>
      </c>
      <c r="E69" s="125">
        <v>37075</v>
      </c>
      <c r="F69" s="82"/>
      <c r="G69" s="18" t="s">
        <v>47</v>
      </c>
      <c r="H69" s="18" t="s">
        <v>48</v>
      </c>
      <c r="I69" s="107">
        <v>2018</v>
      </c>
      <c r="J69" s="19">
        <f>IF(A68=A69,1,IF(A69=A70,1,0))</f>
        <v>0</v>
      </c>
    </row>
    <row r="70" spans="1:10" x14ac:dyDescent="0.25">
      <c r="A70" s="80">
        <v>75843</v>
      </c>
      <c r="B70" s="17" t="s">
        <v>248</v>
      </c>
      <c r="C70" s="17" t="s">
        <v>126</v>
      </c>
      <c r="D70" s="17" t="s">
        <v>46</v>
      </c>
      <c r="E70" s="125">
        <v>37516</v>
      </c>
      <c r="F70" s="82"/>
      <c r="G70" s="17" t="s">
        <v>47</v>
      </c>
      <c r="H70" s="17" t="s">
        <v>48</v>
      </c>
      <c r="I70" s="107">
        <v>2021</v>
      </c>
      <c r="J70" s="19">
        <f>IF(A69=A70,1,IF(A70=A71,1,0))</f>
        <v>0</v>
      </c>
    </row>
    <row r="71" spans="1:10" x14ac:dyDescent="0.25">
      <c r="A71" s="4">
        <v>76224</v>
      </c>
      <c r="B71" s="81" t="s">
        <v>935</v>
      </c>
      <c r="C71" s="81" t="s">
        <v>121</v>
      </c>
      <c r="D71" s="81" t="s">
        <v>46</v>
      </c>
      <c r="E71" s="125">
        <v>37378</v>
      </c>
      <c r="F71" s="82"/>
      <c r="G71" s="81" t="s">
        <v>47</v>
      </c>
      <c r="H71" s="81" t="s">
        <v>48</v>
      </c>
      <c r="I71" s="107">
        <v>2019</v>
      </c>
      <c r="J71" s="19">
        <f>IF(A70=A71,1,IF(A71=A72,1,0))</f>
        <v>0</v>
      </c>
    </row>
    <row r="72" spans="1:10" x14ac:dyDescent="0.25">
      <c r="A72" s="80">
        <v>76528</v>
      </c>
      <c r="B72" s="17" t="s">
        <v>83</v>
      </c>
      <c r="C72" s="17" t="s">
        <v>164</v>
      </c>
      <c r="D72" s="17" t="s">
        <v>46</v>
      </c>
      <c r="E72" s="125">
        <v>37642</v>
      </c>
      <c r="F72" s="82"/>
      <c r="G72" s="17" t="s">
        <v>47</v>
      </c>
      <c r="H72" s="17" t="s">
        <v>59</v>
      </c>
      <c r="I72" s="107">
        <v>2021</v>
      </c>
      <c r="J72" s="19">
        <f>IF(A71=A72,1,IF(A72=A73,1,0))</f>
        <v>0</v>
      </c>
    </row>
    <row r="73" spans="1:10" x14ac:dyDescent="0.25">
      <c r="A73" s="80">
        <v>76757</v>
      </c>
      <c r="B73" s="17" t="s">
        <v>256</v>
      </c>
      <c r="C73" s="17" t="s">
        <v>101</v>
      </c>
      <c r="D73" s="17" t="s">
        <v>46</v>
      </c>
      <c r="E73" s="125">
        <v>37428</v>
      </c>
      <c r="F73" s="82"/>
      <c r="G73" s="17" t="s">
        <v>47</v>
      </c>
      <c r="H73" s="17" t="s">
        <v>59</v>
      </c>
      <c r="I73" s="107">
        <v>2021</v>
      </c>
      <c r="J73" s="19">
        <f>IF(A72=A73,1,IF(A73=A74,1,0))</f>
        <v>0</v>
      </c>
    </row>
    <row r="74" spans="1:10" x14ac:dyDescent="0.25">
      <c r="A74" s="80">
        <v>77790</v>
      </c>
      <c r="B74" s="17" t="s">
        <v>221</v>
      </c>
      <c r="C74" s="17" t="s">
        <v>164</v>
      </c>
      <c r="D74" s="17" t="s">
        <v>46</v>
      </c>
      <c r="E74" s="125">
        <v>37705</v>
      </c>
      <c r="F74" s="82"/>
      <c r="G74" s="17" t="s">
        <v>47</v>
      </c>
      <c r="H74" s="17" t="s">
        <v>59</v>
      </c>
      <c r="I74" s="107">
        <v>2021</v>
      </c>
      <c r="J74" s="19">
        <f>IF(A73=A74,1,IF(A74=A75,1,0))</f>
        <v>0</v>
      </c>
    </row>
    <row r="75" spans="1:10" x14ac:dyDescent="0.25">
      <c r="A75" s="80">
        <v>77925</v>
      </c>
      <c r="B75" s="17" t="s">
        <v>161</v>
      </c>
      <c r="C75" s="17" t="s">
        <v>82</v>
      </c>
      <c r="D75" s="17" t="s">
        <v>46</v>
      </c>
      <c r="E75" s="126">
        <v>38949</v>
      </c>
      <c r="F75" s="17" t="s">
        <v>15</v>
      </c>
      <c r="G75" s="17" t="s">
        <v>47</v>
      </c>
      <c r="H75" s="17" t="s">
        <v>59</v>
      </c>
      <c r="I75" s="107">
        <v>2023</v>
      </c>
      <c r="J75" s="19">
        <f>IF(A74=A75,1,IF(A75=A76,1,0))</f>
        <v>0</v>
      </c>
    </row>
    <row r="76" spans="1:10" x14ac:dyDescent="0.25">
      <c r="A76" s="80">
        <v>78151</v>
      </c>
      <c r="B76" s="17" t="s">
        <v>155</v>
      </c>
      <c r="C76" s="17" t="s">
        <v>154</v>
      </c>
      <c r="D76" s="17" t="s">
        <v>46</v>
      </c>
      <c r="E76" s="125">
        <v>38450</v>
      </c>
      <c r="F76" s="82"/>
      <c r="G76" s="17" t="s">
        <v>47</v>
      </c>
      <c r="H76" s="17" t="s">
        <v>59</v>
      </c>
      <c r="I76" s="107">
        <v>2021</v>
      </c>
      <c r="J76" s="19">
        <f>IF(A75=A76,1,IF(A76=A77,1,0))</f>
        <v>0</v>
      </c>
    </row>
    <row r="77" spans="1:10" x14ac:dyDescent="0.25">
      <c r="A77" s="80">
        <v>78732</v>
      </c>
      <c r="B77" s="17" t="s">
        <v>165</v>
      </c>
      <c r="C77" s="17" t="s">
        <v>164</v>
      </c>
      <c r="D77" s="17" t="s">
        <v>46</v>
      </c>
      <c r="E77" s="125">
        <v>37927</v>
      </c>
      <c r="F77" s="82"/>
      <c r="G77" s="17" t="s">
        <v>47</v>
      </c>
      <c r="H77" s="17" t="s">
        <v>59</v>
      </c>
      <c r="I77" s="107">
        <v>2021</v>
      </c>
      <c r="J77" s="19">
        <f>IF(A76=A77,1,IF(A77=A78,1,0))</f>
        <v>0</v>
      </c>
    </row>
    <row r="78" spans="1:10" x14ac:dyDescent="0.25">
      <c r="A78" s="80">
        <v>78881</v>
      </c>
      <c r="B78" s="17" t="s">
        <v>134</v>
      </c>
      <c r="C78" s="17" t="s">
        <v>133</v>
      </c>
      <c r="D78" s="17" t="s">
        <v>46</v>
      </c>
      <c r="E78" s="125">
        <v>37483</v>
      </c>
      <c r="F78" s="82"/>
      <c r="G78" s="17" t="s">
        <v>47</v>
      </c>
      <c r="H78" s="17" t="s">
        <v>59</v>
      </c>
      <c r="I78" s="107">
        <v>2021</v>
      </c>
      <c r="J78" s="19">
        <f>IF(A77=A78,1,IF(A78=A79,1,0))</f>
        <v>0</v>
      </c>
    </row>
    <row r="79" spans="1:10" x14ac:dyDescent="0.25">
      <c r="A79" s="80">
        <v>79089</v>
      </c>
      <c r="B79" s="17" t="s">
        <v>119</v>
      </c>
      <c r="C79" s="17" t="s">
        <v>118</v>
      </c>
      <c r="D79" s="17" t="s">
        <v>46</v>
      </c>
      <c r="E79" s="125">
        <v>38330</v>
      </c>
      <c r="F79" s="82"/>
      <c r="G79" s="17" t="s">
        <v>47</v>
      </c>
      <c r="H79" s="17" t="s">
        <v>48</v>
      </c>
      <c r="I79" s="107">
        <v>2021</v>
      </c>
      <c r="J79" s="19">
        <f>IF(A78=A79,1,IF(A79=A80,1,0))</f>
        <v>0</v>
      </c>
    </row>
    <row r="80" spans="1:10" x14ac:dyDescent="0.25">
      <c r="A80" s="80">
        <v>79471</v>
      </c>
      <c r="B80" s="17" t="s">
        <v>213</v>
      </c>
      <c r="C80" s="17" t="s">
        <v>126</v>
      </c>
      <c r="D80" s="17" t="s">
        <v>46</v>
      </c>
      <c r="E80" s="125">
        <v>38488</v>
      </c>
      <c r="F80" s="82"/>
      <c r="G80" s="17" t="s">
        <v>47</v>
      </c>
      <c r="H80" s="17" t="s">
        <v>48</v>
      </c>
      <c r="I80" s="107">
        <v>2021</v>
      </c>
      <c r="J80" s="19">
        <f>IF(A79=A80,1,IF(A80=A81,1,0))</f>
        <v>0</v>
      </c>
    </row>
    <row r="81" spans="1:10" x14ac:dyDescent="0.25">
      <c r="A81" s="80">
        <v>79487</v>
      </c>
      <c r="B81" s="17" t="s">
        <v>252</v>
      </c>
      <c r="C81" s="17" t="s">
        <v>132</v>
      </c>
      <c r="D81" s="17" t="s">
        <v>46</v>
      </c>
      <c r="E81" s="125">
        <v>38700</v>
      </c>
      <c r="F81" s="82"/>
      <c r="G81" s="17" t="s">
        <v>47</v>
      </c>
      <c r="H81" s="17" t="s">
        <v>48</v>
      </c>
      <c r="I81" s="107">
        <v>2021</v>
      </c>
      <c r="J81" s="19">
        <f>IF(A80=A81,1,IF(A81=A82,1,0))</f>
        <v>0</v>
      </c>
    </row>
    <row r="82" spans="1:10" x14ac:dyDescent="0.25">
      <c r="A82" s="80">
        <v>81137</v>
      </c>
      <c r="B82" s="17" t="s">
        <v>214</v>
      </c>
      <c r="C82" s="17" t="s">
        <v>170</v>
      </c>
      <c r="D82" s="17" t="s">
        <v>46</v>
      </c>
      <c r="E82" s="125">
        <v>37728</v>
      </c>
      <c r="F82" s="82"/>
      <c r="G82" s="17" t="s">
        <v>47</v>
      </c>
      <c r="H82" s="17" t="s">
        <v>59</v>
      </c>
      <c r="I82" s="107">
        <v>2021</v>
      </c>
      <c r="J82" s="19">
        <f>IF(A81=A82,1,IF(A82=A83,1,0))</f>
        <v>0</v>
      </c>
    </row>
    <row r="83" spans="1:10" x14ac:dyDescent="0.25">
      <c r="A83" s="4">
        <v>81488</v>
      </c>
      <c r="B83" s="81" t="s">
        <v>934</v>
      </c>
      <c r="C83" s="81" t="s">
        <v>933</v>
      </c>
      <c r="D83" s="81" t="s">
        <v>46</v>
      </c>
      <c r="E83" s="125">
        <v>37295</v>
      </c>
      <c r="F83" s="82"/>
      <c r="G83" s="81" t="s">
        <v>47</v>
      </c>
      <c r="H83" s="81" t="s">
        <v>48</v>
      </c>
      <c r="I83" s="107">
        <v>2019</v>
      </c>
      <c r="J83" s="19">
        <f>IF(A82=A83,1,IF(A83=A84,1,0))</f>
        <v>0</v>
      </c>
    </row>
    <row r="84" spans="1:10" x14ac:dyDescent="0.25">
      <c r="A84" s="80">
        <v>81680</v>
      </c>
      <c r="B84" s="17" t="s">
        <v>174</v>
      </c>
      <c r="C84" s="17" t="s">
        <v>173</v>
      </c>
      <c r="D84" s="17" t="s">
        <v>46</v>
      </c>
      <c r="E84" s="125">
        <v>37912</v>
      </c>
      <c r="F84" s="82"/>
      <c r="G84" s="17" t="s">
        <v>47</v>
      </c>
      <c r="H84" s="17" t="s">
        <v>48</v>
      </c>
      <c r="I84" s="107">
        <v>2020</v>
      </c>
      <c r="J84" s="19">
        <f>IF(A83=A84,1,IF(A84=A85,1,0))</f>
        <v>0</v>
      </c>
    </row>
    <row r="85" spans="1:10" x14ac:dyDescent="0.25">
      <c r="A85" s="80">
        <v>81681</v>
      </c>
      <c r="B85" s="17" t="s">
        <v>144</v>
      </c>
      <c r="C85" s="17" t="s">
        <v>92</v>
      </c>
      <c r="D85" s="17" t="s">
        <v>46</v>
      </c>
      <c r="E85" s="125">
        <v>37709</v>
      </c>
      <c r="F85" s="82"/>
      <c r="G85" s="17" t="s">
        <v>47</v>
      </c>
      <c r="H85" s="17" t="s">
        <v>48</v>
      </c>
      <c r="I85" s="107">
        <v>2021</v>
      </c>
      <c r="J85" s="19">
        <f>IF(A84=A85,1,IF(A85=A86,1,0))</f>
        <v>0</v>
      </c>
    </row>
    <row r="86" spans="1:10" x14ac:dyDescent="0.25">
      <c r="A86" s="80">
        <v>81801</v>
      </c>
      <c r="B86" s="17" t="s">
        <v>200</v>
      </c>
      <c r="C86" s="17" t="s">
        <v>199</v>
      </c>
      <c r="D86" s="17" t="s">
        <v>46</v>
      </c>
      <c r="E86" s="126">
        <v>38731</v>
      </c>
      <c r="F86" s="17" t="s">
        <v>15</v>
      </c>
      <c r="G86" s="17" t="s">
        <v>47</v>
      </c>
      <c r="H86" s="17" t="s">
        <v>48</v>
      </c>
      <c r="I86" s="107">
        <v>2023</v>
      </c>
      <c r="J86" s="19">
        <f>IF(A85=A86,1,IF(A86=A87,1,0))</f>
        <v>0</v>
      </c>
    </row>
    <row r="87" spans="1:10" x14ac:dyDescent="0.25">
      <c r="A87" s="80">
        <v>81938</v>
      </c>
      <c r="B87" s="17" t="s">
        <v>921</v>
      </c>
      <c r="C87" s="17" t="s">
        <v>920</v>
      </c>
      <c r="D87" s="17" t="s">
        <v>46</v>
      </c>
      <c r="E87" s="125">
        <v>36954</v>
      </c>
      <c r="F87" s="82"/>
      <c r="G87" s="17" t="s">
        <v>47</v>
      </c>
      <c r="H87" s="17" t="s">
        <v>48</v>
      </c>
      <c r="I87" s="107">
        <v>2018</v>
      </c>
      <c r="J87" s="19">
        <f>IF(A86=A87,1,IF(A87=A88,1,0))</f>
        <v>0</v>
      </c>
    </row>
    <row r="88" spans="1:10" x14ac:dyDescent="0.25">
      <c r="A88" s="80">
        <v>82040</v>
      </c>
      <c r="B88" s="17" t="s">
        <v>251</v>
      </c>
      <c r="C88" s="17" t="s">
        <v>250</v>
      </c>
      <c r="D88" s="17" t="s">
        <v>46</v>
      </c>
      <c r="E88" s="125">
        <v>37405</v>
      </c>
      <c r="F88" s="82"/>
      <c r="G88" s="17" t="s">
        <v>47</v>
      </c>
      <c r="H88" s="17" t="s">
        <v>48</v>
      </c>
      <c r="I88" s="107">
        <v>2021</v>
      </c>
      <c r="J88" s="19">
        <f>IF(A87=A88,1,IF(A88=A89,1,0))</f>
        <v>0</v>
      </c>
    </row>
    <row r="89" spans="1:10" x14ac:dyDescent="0.25">
      <c r="A89" s="80">
        <v>82385</v>
      </c>
      <c r="B89" s="17" t="s">
        <v>243</v>
      </c>
      <c r="C89" s="17" t="s">
        <v>242</v>
      </c>
      <c r="D89" s="17" t="s">
        <v>46</v>
      </c>
      <c r="E89" s="125">
        <v>37990</v>
      </c>
      <c r="F89" s="82"/>
      <c r="G89" s="17" t="s">
        <v>47</v>
      </c>
      <c r="H89" s="17" t="s">
        <v>48</v>
      </c>
      <c r="I89" s="107">
        <v>2021</v>
      </c>
      <c r="J89" s="19">
        <f>IF(A88=A89,1,IF(A89=A90,1,0))</f>
        <v>0</v>
      </c>
    </row>
    <row r="90" spans="1:10" x14ac:dyDescent="0.25">
      <c r="A90" s="80">
        <v>82792</v>
      </c>
      <c r="B90" s="17" t="s">
        <v>208</v>
      </c>
      <c r="C90" s="17" t="s">
        <v>207</v>
      </c>
      <c r="D90" s="17" t="s">
        <v>46</v>
      </c>
      <c r="E90" s="125">
        <v>38004</v>
      </c>
      <c r="F90" s="82"/>
      <c r="G90" s="17" t="s">
        <v>47</v>
      </c>
      <c r="H90" s="17" t="s">
        <v>48</v>
      </c>
      <c r="I90" s="107">
        <v>2021</v>
      </c>
      <c r="J90" s="19">
        <f>IF(A89=A90,1,IF(A90=A91,1,0))</f>
        <v>0</v>
      </c>
    </row>
    <row r="91" spans="1:10" x14ac:dyDescent="0.25">
      <c r="A91" s="80">
        <v>83117</v>
      </c>
      <c r="B91" s="17" t="s">
        <v>241</v>
      </c>
      <c r="C91" s="17" t="s">
        <v>785</v>
      </c>
      <c r="D91" s="17" t="s">
        <v>46</v>
      </c>
      <c r="E91" s="125">
        <v>38101</v>
      </c>
      <c r="F91" s="82"/>
      <c r="G91" s="17" t="s">
        <v>47</v>
      </c>
      <c r="H91" s="17" t="s">
        <v>59</v>
      </c>
      <c r="I91" s="107">
        <v>2021</v>
      </c>
      <c r="J91" s="19">
        <f>IF(A90=A91,1,IF(A91=A92,1,0))</f>
        <v>0</v>
      </c>
    </row>
    <row r="92" spans="1:10" x14ac:dyDescent="0.25">
      <c r="A92" s="80">
        <v>83368</v>
      </c>
      <c r="B92" s="17" t="s">
        <v>232</v>
      </c>
      <c r="C92" s="17" t="s">
        <v>233</v>
      </c>
      <c r="D92" s="17" t="s">
        <v>46</v>
      </c>
      <c r="E92" s="125">
        <v>38021</v>
      </c>
      <c r="F92" s="82"/>
      <c r="G92" s="17" t="s">
        <v>47</v>
      </c>
      <c r="H92" s="17" t="s">
        <v>59</v>
      </c>
      <c r="I92" s="107">
        <v>2021</v>
      </c>
      <c r="J92" s="19">
        <f>IF(A91=A92,1,IF(A92=A93,1,0))</f>
        <v>0</v>
      </c>
    </row>
    <row r="93" spans="1:10" x14ac:dyDescent="0.25">
      <c r="A93" s="80">
        <v>83899</v>
      </c>
      <c r="B93" s="17" t="s">
        <v>87</v>
      </c>
      <c r="C93" s="17" t="s">
        <v>86</v>
      </c>
      <c r="D93" s="17" t="s">
        <v>46</v>
      </c>
      <c r="E93" s="125">
        <v>38347</v>
      </c>
      <c r="F93" s="82"/>
      <c r="G93" s="17" t="s">
        <v>47</v>
      </c>
      <c r="H93" s="17" t="s">
        <v>48</v>
      </c>
      <c r="I93" s="107">
        <v>2021</v>
      </c>
      <c r="J93" s="19">
        <f>IF(A92=A93,1,IF(A93=A94,1,0))</f>
        <v>0</v>
      </c>
    </row>
    <row r="94" spans="1:10" x14ac:dyDescent="0.25">
      <c r="A94" s="80">
        <v>83915</v>
      </c>
      <c r="B94" s="17" t="s">
        <v>232</v>
      </c>
      <c r="C94" s="17" t="s">
        <v>231</v>
      </c>
      <c r="D94" s="17" t="s">
        <v>46</v>
      </c>
      <c r="E94" s="126">
        <v>39048</v>
      </c>
      <c r="F94" s="17" t="s">
        <v>15</v>
      </c>
      <c r="G94" s="17" t="s">
        <v>47</v>
      </c>
      <c r="H94" s="17" t="s">
        <v>59</v>
      </c>
      <c r="I94" s="107">
        <v>2023</v>
      </c>
      <c r="J94" s="19">
        <f>IF(A93=A94,1,IF(A94=A95,1,0))</f>
        <v>0</v>
      </c>
    </row>
    <row r="95" spans="1:10" x14ac:dyDescent="0.25">
      <c r="A95" s="80">
        <v>83975</v>
      </c>
      <c r="B95" s="17" t="s">
        <v>186</v>
      </c>
      <c r="C95" s="17" t="s">
        <v>132</v>
      </c>
      <c r="D95" s="17" t="s">
        <v>46</v>
      </c>
      <c r="E95" s="125">
        <v>37828</v>
      </c>
      <c r="F95" s="82"/>
      <c r="G95" s="17" t="s">
        <v>53</v>
      </c>
      <c r="H95" s="17" t="s">
        <v>59</v>
      </c>
      <c r="I95" s="107">
        <v>2021</v>
      </c>
      <c r="J95" s="19">
        <f>IF(A94=A95,1,IF(A95=A96,1,0))</f>
        <v>0</v>
      </c>
    </row>
    <row r="96" spans="1:10" x14ac:dyDescent="0.25">
      <c r="A96" s="80">
        <v>84011</v>
      </c>
      <c r="B96" s="18" t="s">
        <v>910</v>
      </c>
      <c r="C96" s="18" t="s">
        <v>902</v>
      </c>
      <c r="D96" s="18" t="s">
        <v>46</v>
      </c>
      <c r="E96" s="125">
        <v>36952</v>
      </c>
      <c r="F96" s="82"/>
      <c r="G96" s="18" t="s">
        <v>47</v>
      </c>
      <c r="H96" s="18" t="s">
        <v>59</v>
      </c>
      <c r="I96" s="107">
        <v>2018</v>
      </c>
      <c r="J96" s="19">
        <f>IF(A95=A96,1,IF(A96=A97,1,0))</f>
        <v>0</v>
      </c>
    </row>
    <row r="97" spans="1:10" x14ac:dyDescent="0.25">
      <c r="A97" s="80">
        <v>84025</v>
      </c>
      <c r="B97" s="17" t="s">
        <v>81</v>
      </c>
      <c r="C97" s="17" t="s">
        <v>80</v>
      </c>
      <c r="D97" s="17" t="s">
        <v>46</v>
      </c>
      <c r="E97" s="125">
        <v>38165</v>
      </c>
      <c r="F97" s="82"/>
      <c r="G97" s="17" t="s">
        <v>47</v>
      </c>
      <c r="H97" s="17" t="s">
        <v>48</v>
      </c>
      <c r="I97" s="107">
        <v>2021</v>
      </c>
      <c r="J97" s="19">
        <f>IF(A96=A97,1,IF(A97=A98,1,0))</f>
        <v>0</v>
      </c>
    </row>
    <row r="98" spans="1:10" x14ac:dyDescent="0.25">
      <c r="A98" s="4">
        <v>84031</v>
      </c>
      <c r="B98" s="81" t="s">
        <v>931</v>
      </c>
      <c r="C98" s="81" t="s">
        <v>164</v>
      </c>
      <c r="D98" s="81" t="s">
        <v>46</v>
      </c>
      <c r="E98" s="125">
        <v>37530</v>
      </c>
      <c r="F98" s="82"/>
      <c r="G98" s="81" t="s">
        <v>47</v>
      </c>
      <c r="H98" s="81" t="s">
        <v>48</v>
      </c>
      <c r="I98" s="107">
        <v>2019</v>
      </c>
      <c r="J98" s="19">
        <f>IF(A97=A98,1,IF(A98=A99,1,0))</f>
        <v>0</v>
      </c>
    </row>
    <row r="99" spans="1:10" x14ac:dyDescent="0.25">
      <c r="A99" s="80">
        <v>84032</v>
      </c>
      <c r="B99" s="17" t="s">
        <v>220</v>
      </c>
      <c r="C99" s="17" t="s">
        <v>219</v>
      </c>
      <c r="D99" s="17" t="s">
        <v>46</v>
      </c>
      <c r="E99" s="125">
        <v>37869</v>
      </c>
      <c r="F99" s="82"/>
      <c r="G99" s="17" t="s">
        <v>47</v>
      </c>
      <c r="H99" s="17" t="s">
        <v>48</v>
      </c>
      <c r="I99" s="107">
        <v>2021</v>
      </c>
      <c r="J99" s="19">
        <f>IF(A98=A99,1,IF(A99=A100,1,0))</f>
        <v>0</v>
      </c>
    </row>
    <row r="100" spans="1:10" x14ac:dyDescent="0.25">
      <c r="A100" s="80">
        <v>84060</v>
      </c>
      <c r="B100" s="17" t="s">
        <v>254</v>
      </c>
      <c r="C100" s="17" t="s">
        <v>253</v>
      </c>
      <c r="D100" s="17" t="s">
        <v>46</v>
      </c>
      <c r="E100" s="125">
        <v>38255</v>
      </c>
      <c r="F100" s="82"/>
      <c r="G100" s="17" t="s">
        <v>47</v>
      </c>
      <c r="H100" s="17" t="s">
        <v>59</v>
      </c>
      <c r="I100" s="107">
        <v>2021</v>
      </c>
      <c r="J100" s="19">
        <f>IF(A99=A100,1,IF(A100=A101,1,0))</f>
        <v>0</v>
      </c>
    </row>
    <row r="101" spans="1:10" x14ac:dyDescent="0.25">
      <c r="A101" s="80">
        <v>84076</v>
      </c>
      <c r="B101" s="18" t="s">
        <v>912</v>
      </c>
      <c r="C101" s="18" t="s">
        <v>911</v>
      </c>
      <c r="D101" s="18" t="s">
        <v>46</v>
      </c>
      <c r="E101" s="125">
        <v>37210</v>
      </c>
      <c r="F101" s="82"/>
      <c r="G101" s="18" t="s">
        <v>47</v>
      </c>
      <c r="H101" s="18" t="s">
        <v>48</v>
      </c>
      <c r="I101" s="107">
        <v>2018</v>
      </c>
      <c r="J101" s="19">
        <f>IF(A100=A101,1,IF(A101=A102,1,0))</f>
        <v>0</v>
      </c>
    </row>
    <row r="102" spans="1:10" x14ac:dyDescent="0.25">
      <c r="A102" s="4">
        <v>84094</v>
      </c>
      <c r="B102" s="81" t="s">
        <v>932</v>
      </c>
      <c r="C102" s="81" t="s">
        <v>913</v>
      </c>
      <c r="D102" s="81" t="s">
        <v>46</v>
      </c>
      <c r="E102" s="125">
        <v>37553</v>
      </c>
      <c r="F102" s="82"/>
      <c r="G102" s="81" t="s">
        <v>47</v>
      </c>
      <c r="H102" s="81" t="s">
        <v>48</v>
      </c>
      <c r="I102" s="107">
        <v>2019</v>
      </c>
      <c r="J102" s="19">
        <f>IF(A101=A102,1,IF(A102=A103,1,0))</f>
        <v>0</v>
      </c>
    </row>
    <row r="103" spans="1:10" x14ac:dyDescent="0.25">
      <c r="A103" s="4">
        <v>84135</v>
      </c>
      <c r="B103" t="s">
        <v>1160</v>
      </c>
      <c r="C103" t="s">
        <v>1161</v>
      </c>
      <c r="D103" t="s">
        <v>46</v>
      </c>
      <c r="E103" s="127">
        <v>38552</v>
      </c>
      <c r="F103" t="s">
        <v>16</v>
      </c>
      <c r="G103" t="s">
        <v>47</v>
      </c>
      <c r="H103" t="s">
        <v>48</v>
      </c>
      <c r="I103" s="108">
        <v>2022</v>
      </c>
      <c r="J103" s="19">
        <f>IF(A102=A103,1,IF(A103=A104,1,0))</f>
        <v>0</v>
      </c>
    </row>
    <row r="104" spans="1:10" x14ac:dyDescent="0.25">
      <c r="A104" s="80">
        <v>84417</v>
      </c>
      <c r="B104" s="17" t="s">
        <v>775</v>
      </c>
      <c r="C104" s="17" t="s">
        <v>774</v>
      </c>
      <c r="D104" s="17" t="s">
        <v>46</v>
      </c>
      <c r="E104" s="125">
        <v>37864</v>
      </c>
      <c r="F104" s="82"/>
      <c r="G104" s="17" t="s">
        <v>47</v>
      </c>
      <c r="H104" s="17" t="s">
        <v>48</v>
      </c>
      <c r="I104" s="107">
        <v>2021</v>
      </c>
      <c r="J104" s="19">
        <f>IF(A103=A104,1,IF(A104=A105,1,0))</f>
        <v>0</v>
      </c>
    </row>
    <row r="105" spans="1:10" x14ac:dyDescent="0.25">
      <c r="A105" s="80">
        <v>84509</v>
      </c>
      <c r="B105" s="17" t="s">
        <v>179</v>
      </c>
      <c r="C105" s="17" t="s">
        <v>92</v>
      </c>
      <c r="D105" s="17" t="s">
        <v>46</v>
      </c>
      <c r="E105" s="125">
        <v>38513</v>
      </c>
      <c r="F105" s="82"/>
      <c r="G105" s="17" t="s">
        <v>47</v>
      </c>
      <c r="H105" s="17" t="s">
        <v>48</v>
      </c>
      <c r="I105" s="107">
        <v>2021</v>
      </c>
      <c r="J105" s="19">
        <f>IF(A104=A105,1,IF(A105=A106,1,0))</f>
        <v>0</v>
      </c>
    </row>
    <row r="106" spans="1:10" x14ac:dyDescent="0.25">
      <c r="A106" s="80">
        <v>84557</v>
      </c>
      <c r="B106" s="17" t="s">
        <v>784</v>
      </c>
      <c r="C106" s="17" t="s">
        <v>66</v>
      </c>
      <c r="D106" s="17" t="s">
        <v>46</v>
      </c>
      <c r="E106" s="125">
        <v>38121</v>
      </c>
      <c r="F106" s="82"/>
      <c r="G106" s="17" t="s">
        <v>47</v>
      </c>
      <c r="H106" s="17" t="s">
        <v>48</v>
      </c>
      <c r="I106" s="107">
        <v>2021</v>
      </c>
      <c r="J106" s="19">
        <f>IF(A105=A106,1,IF(A106=A107,1,0))</f>
        <v>0</v>
      </c>
    </row>
    <row r="107" spans="1:10" x14ac:dyDescent="0.25">
      <c r="A107" s="80">
        <v>84902</v>
      </c>
      <c r="B107" s="17" t="s">
        <v>55</v>
      </c>
      <c r="C107" s="17" t="s">
        <v>54</v>
      </c>
      <c r="D107" s="17" t="s">
        <v>46</v>
      </c>
      <c r="E107" s="126">
        <v>38874</v>
      </c>
      <c r="F107" s="17" t="s">
        <v>15</v>
      </c>
      <c r="G107" s="17" t="s">
        <v>47</v>
      </c>
      <c r="H107" s="17" t="s">
        <v>48</v>
      </c>
      <c r="I107" s="107">
        <v>2023</v>
      </c>
      <c r="J107" s="19">
        <f>IF(A106=A107,1,IF(A107=A108,1,0))</f>
        <v>0</v>
      </c>
    </row>
    <row r="108" spans="1:10" x14ac:dyDescent="0.25">
      <c r="A108" s="80">
        <v>85024</v>
      </c>
      <c r="B108" s="17" t="s">
        <v>104</v>
      </c>
      <c r="C108" s="17" t="s">
        <v>103</v>
      </c>
      <c r="D108" s="17" t="s">
        <v>46</v>
      </c>
      <c r="E108" s="125">
        <v>38139</v>
      </c>
      <c r="F108" s="82"/>
      <c r="G108" s="17" t="s">
        <v>47</v>
      </c>
      <c r="H108" s="17" t="s">
        <v>48</v>
      </c>
      <c r="I108" s="107">
        <v>2021</v>
      </c>
      <c r="J108" s="19">
        <f>IF(A107=A108,1,IF(A108=A109,1,0))</f>
        <v>0</v>
      </c>
    </row>
    <row r="109" spans="1:10" x14ac:dyDescent="0.25">
      <c r="A109" s="80">
        <v>85327</v>
      </c>
      <c r="B109" s="17" t="s">
        <v>740</v>
      </c>
      <c r="C109" s="17" t="s">
        <v>739</v>
      </c>
      <c r="D109" s="17" t="s">
        <v>46</v>
      </c>
      <c r="E109" s="126">
        <v>38814</v>
      </c>
      <c r="F109" s="17" t="s">
        <v>15</v>
      </c>
      <c r="G109" s="17" t="s">
        <v>47</v>
      </c>
      <c r="H109" s="17" t="s">
        <v>59</v>
      </c>
      <c r="I109" s="107">
        <v>2023</v>
      </c>
      <c r="J109" s="19">
        <f>IF(A108=A109,1,IF(A109=A110,1,0))</f>
        <v>0</v>
      </c>
    </row>
    <row r="110" spans="1:10" x14ac:dyDescent="0.25">
      <c r="A110" s="80">
        <v>85866</v>
      </c>
      <c r="B110" s="17" t="s">
        <v>140</v>
      </c>
      <c r="C110" s="17" t="s">
        <v>139</v>
      </c>
      <c r="D110" s="17" t="s">
        <v>46</v>
      </c>
      <c r="E110" s="125">
        <v>37814</v>
      </c>
      <c r="F110" s="82"/>
      <c r="G110" s="17" t="s">
        <v>47</v>
      </c>
      <c r="H110" s="17" t="s">
        <v>59</v>
      </c>
      <c r="I110" s="107">
        <v>2021</v>
      </c>
      <c r="J110" s="19">
        <f>IF(A109=A110,1,IF(A110=A111,1,0))</f>
        <v>0</v>
      </c>
    </row>
    <row r="111" spans="1:10" x14ac:dyDescent="0.25">
      <c r="A111" s="4">
        <v>86249</v>
      </c>
      <c r="B111" t="s">
        <v>83</v>
      </c>
      <c r="C111" t="s">
        <v>1179</v>
      </c>
      <c r="D111" t="s">
        <v>46</v>
      </c>
      <c r="E111" s="127">
        <v>38454</v>
      </c>
      <c r="F111" t="s">
        <v>15</v>
      </c>
      <c r="G111" t="s">
        <v>47</v>
      </c>
      <c r="H111" t="s">
        <v>48</v>
      </c>
      <c r="I111" s="108">
        <v>2022</v>
      </c>
      <c r="J111" s="19">
        <f>IF(A110=A111,1,IF(A111=A112,1,0))</f>
        <v>0</v>
      </c>
    </row>
    <row r="112" spans="1:10" x14ac:dyDescent="0.25">
      <c r="A112" s="80">
        <v>86563</v>
      </c>
      <c r="B112" s="17" t="s">
        <v>115</v>
      </c>
      <c r="C112" s="17" t="s">
        <v>114</v>
      </c>
      <c r="D112" s="17" t="s">
        <v>46</v>
      </c>
      <c r="E112" s="125">
        <v>37963</v>
      </c>
      <c r="F112" s="82"/>
      <c r="G112" s="17" t="s">
        <v>53</v>
      </c>
      <c r="H112" s="17" t="s">
        <v>48</v>
      </c>
      <c r="I112" s="107">
        <v>2021</v>
      </c>
      <c r="J112" s="19">
        <f>IF(A111=A112,1,IF(A112=A113,1,0))</f>
        <v>0</v>
      </c>
    </row>
    <row r="113" spans="1:10" x14ac:dyDescent="0.25">
      <c r="A113" s="80">
        <v>87231</v>
      </c>
      <c r="B113" s="17" t="s">
        <v>74</v>
      </c>
      <c r="C113" s="17" t="s">
        <v>73</v>
      </c>
      <c r="D113" s="17" t="s">
        <v>46</v>
      </c>
      <c r="E113" s="125">
        <v>37594</v>
      </c>
      <c r="F113" s="82"/>
      <c r="G113" s="17" t="s">
        <v>53</v>
      </c>
      <c r="H113" s="17" t="s">
        <v>48</v>
      </c>
      <c r="I113" s="107">
        <v>2020</v>
      </c>
      <c r="J113" s="19">
        <f>IF(A112=A113,1,IF(A113=A114,1,0))</f>
        <v>0</v>
      </c>
    </row>
    <row r="114" spans="1:10" x14ac:dyDescent="0.25">
      <c r="A114" s="80">
        <v>87417</v>
      </c>
      <c r="B114" s="17" t="s">
        <v>102</v>
      </c>
      <c r="C114" s="17" t="s">
        <v>101</v>
      </c>
      <c r="D114" s="17" t="s">
        <v>46</v>
      </c>
      <c r="E114" s="125">
        <v>37898</v>
      </c>
      <c r="F114" s="82"/>
      <c r="G114" s="17" t="s">
        <v>47</v>
      </c>
      <c r="H114" s="17" t="s">
        <v>48</v>
      </c>
      <c r="I114" s="107">
        <v>2020</v>
      </c>
      <c r="J114" s="19">
        <f>IF(A113=A114,1,IF(A114=A115,1,0))</f>
        <v>0</v>
      </c>
    </row>
    <row r="115" spans="1:10" x14ac:dyDescent="0.25">
      <c r="A115" s="80">
        <v>87478</v>
      </c>
      <c r="B115" s="17" t="s">
        <v>131</v>
      </c>
      <c r="C115" s="17" t="s">
        <v>130</v>
      </c>
      <c r="D115" s="17" t="s">
        <v>46</v>
      </c>
      <c r="E115" s="125">
        <v>37296</v>
      </c>
      <c r="F115" s="82"/>
      <c r="G115" s="17" t="s">
        <v>47</v>
      </c>
      <c r="H115" s="17" t="s">
        <v>48</v>
      </c>
      <c r="I115" s="107">
        <v>2020</v>
      </c>
      <c r="J115" s="19">
        <f>IF(A114=A115,1,IF(A115=A116,1,0))</f>
        <v>0</v>
      </c>
    </row>
    <row r="116" spans="1:10" x14ac:dyDescent="0.25">
      <c r="A116" s="80">
        <v>87532</v>
      </c>
      <c r="B116" s="17" t="s">
        <v>171</v>
      </c>
      <c r="C116" s="17" t="s">
        <v>170</v>
      </c>
      <c r="D116" s="17" t="s">
        <v>46</v>
      </c>
      <c r="E116" s="126">
        <v>38983</v>
      </c>
      <c r="F116" s="17" t="s">
        <v>15</v>
      </c>
      <c r="G116" s="17" t="s">
        <v>47</v>
      </c>
      <c r="H116" s="17" t="s">
        <v>59</v>
      </c>
      <c r="I116" s="107">
        <v>2023</v>
      </c>
      <c r="J116" s="19">
        <f>IF(A115=A116,1,IF(A116=A117,1,0))</f>
        <v>0</v>
      </c>
    </row>
    <row r="117" spans="1:10" x14ac:dyDescent="0.25">
      <c r="A117" s="4">
        <v>87958</v>
      </c>
      <c r="B117" s="81" t="s">
        <v>928</v>
      </c>
      <c r="C117" s="81" t="s">
        <v>927</v>
      </c>
      <c r="D117" s="81" t="s">
        <v>46</v>
      </c>
      <c r="E117" s="125">
        <v>37410</v>
      </c>
      <c r="F117" s="82"/>
      <c r="G117" s="81" t="s">
        <v>47</v>
      </c>
      <c r="H117" s="81" t="s">
        <v>48</v>
      </c>
      <c r="I117" s="107">
        <v>2019</v>
      </c>
      <c r="J117" s="19">
        <f>IF(A116=A117,1,IF(A117=A118,1,0))</f>
        <v>0</v>
      </c>
    </row>
    <row r="118" spans="1:10" x14ac:dyDescent="0.25">
      <c r="A118" s="80">
        <v>89546</v>
      </c>
      <c r="B118" s="17" t="s">
        <v>136</v>
      </c>
      <c r="C118" s="17" t="s">
        <v>135</v>
      </c>
      <c r="D118" s="17" t="s">
        <v>46</v>
      </c>
      <c r="E118" s="125">
        <v>38048</v>
      </c>
      <c r="F118" s="82"/>
      <c r="G118" s="17" t="s">
        <v>47</v>
      </c>
      <c r="H118" s="17" t="s">
        <v>48</v>
      </c>
      <c r="I118" s="107">
        <v>2021</v>
      </c>
      <c r="J118" s="19">
        <f>IF(A117=A118,1,IF(A118=A119,1,0))</f>
        <v>0</v>
      </c>
    </row>
    <row r="119" spans="1:10" x14ac:dyDescent="0.25">
      <c r="A119" s="80">
        <v>89727</v>
      </c>
      <c r="B119" s="17" t="s">
        <v>98</v>
      </c>
      <c r="C119" s="17" t="s">
        <v>92</v>
      </c>
      <c r="D119" s="17" t="s">
        <v>46</v>
      </c>
      <c r="E119" s="125">
        <v>37704</v>
      </c>
      <c r="F119" s="82"/>
      <c r="G119" s="17" t="s">
        <v>47</v>
      </c>
      <c r="H119" s="17" t="s">
        <v>59</v>
      </c>
      <c r="I119" s="107">
        <v>2021</v>
      </c>
      <c r="J119" s="19">
        <f>IF(A118=A119,1,IF(A119=A120,1,0))</f>
        <v>0</v>
      </c>
    </row>
    <row r="120" spans="1:10" x14ac:dyDescent="0.25">
      <c r="A120" s="80">
        <v>89819</v>
      </c>
      <c r="B120" s="17" t="s">
        <v>189</v>
      </c>
      <c r="C120" s="17" t="s">
        <v>188</v>
      </c>
      <c r="D120" s="17" t="s">
        <v>46</v>
      </c>
      <c r="E120" s="125">
        <v>37125</v>
      </c>
      <c r="F120" s="82"/>
      <c r="G120" s="17" t="s">
        <v>47</v>
      </c>
      <c r="H120" s="17" t="s">
        <v>59</v>
      </c>
      <c r="I120" s="107">
        <v>2021</v>
      </c>
      <c r="J120" s="19">
        <f>IF(A119=A120,1,IF(A120=A121,1,0))</f>
        <v>0</v>
      </c>
    </row>
    <row r="121" spans="1:10" x14ac:dyDescent="0.25">
      <c r="A121" s="80">
        <v>90052</v>
      </c>
      <c r="B121" s="17" t="s">
        <v>106</v>
      </c>
      <c r="C121" s="17" t="s">
        <v>249</v>
      </c>
      <c r="D121" s="17" t="s">
        <v>46</v>
      </c>
      <c r="E121" s="125">
        <v>38211</v>
      </c>
      <c r="F121" s="82"/>
      <c r="G121" s="17" t="s">
        <v>47</v>
      </c>
      <c r="H121" s="17" t="s">
        <v>48</v>
      </c>
      <c r="I121" s="107">
        <v>2021</v>
      </c>
      <c r="J121" s="19">
        <f>IF(A120=A121,1,IF(A121=A122,1,0))</f>
        <v>0</v>
      </c>
    </row>
    <row r="122" spans="1:10" x14ac:dyDescent="0.25">
      <c r="A122" s="80">
        <v>90053</v>
      </c>
      <c r="B122" s="17" t="s">
        <v>106</v>
      </c>
      <c r="C122" s="17" t="s">
        <v>105</v>
      </c>
      <c r="D122" s="17" t="s">
        <v>46</v>
      </c>
      <c r="E122" s="125">
        <v>38211</v>
      </c>
      <c r="F122" s="82"/>
      <c r="G122" s="17" t="s">
        <v>53</v>
      </c>
      <c r="H122" s="17" t="s">
        <v>48</v>
      </c>
      <c r="I122" s="107">
        <v>2021</v>
      </c>
      <c r="J122" s="19">
        <f>IF(A121=A122,1,IF(A122=A123,1,0))</f>
        <v>0</v>
      </c>
    </row>
    <row r="123" spans="1:10" x14ac:dyDescent="0.25">
      <c r="A123" s="80">
        <v>90173</v>
      </c>
      <c r="B123" s="17" t="s">
        <v>61</v>
      </c>
      <c r="C123" s="17" t="s">
        <v>60</v>
      </c>
      <c r="D123" s="17" t="s">
        <v>46</v>
      </c>
      <c r="E123" s="125">
        <v>37721</v>
      </c>
      <c r="F123" s="82"/>
      <c r="G123" s="17" t="s">
        <v>47</v>
      </c>
      <c r="H123" s="17" t="s">
        <v>48</v>
      </c>
      <c r="I123" s="107">
        <v>2021</v>
      </c>
      <c r="J123" s="19">
        <f>IF(A122=A123,1,IF(A123=A124,1,0))</f>
        <v>0</v>
      </c>
    </row>
    <row r="124" spans="1:10" x14ac:dyDescent="0.25">
      <c r="A124" s="80">
        <v>90862</v>
      </c>
      <c r="B124" s="17" t="s">
        <v>157</v>
      </c>
      <c r="C124" s="17" t="s">
        <v>156</v>
      </c>
      <c r="D124" s="17" t="s">
        <v>46</v>
      </c>
      <c r="E124" s="125">
        <v>38120</v>
      </c>
      <c r="F124" s="82"/>
      <c r="G124" s="17" t="s">
        <v>47</v>
      </c>
      <c r="H124" s="17" t="s">
        <v>48</v>
      </c>
      <c r="I124" s="107">
        <v>2021</v>
      </c>
      <c r="J124" s="19">
        <f>IF(A123=A124,1,IF(A124=A125,1,0))</f>
        <v>0</v>
      </c>
    </row>
    <row r="125" spans="1:10" x14ac:dyDescent="0.25">
      <c r="A125" s="80">
        <v>91717</v>
      </c>
      <c r="B125" s="17" t="s">
        <v>50</v>
      </c>
      <c r="C125" s="17" t="s">
        <v>164</v>
      </c>
      <c r="D125" s="17" t="s">
        <v>46</v>
      </c>
      <c r="E125" s="125">
        <v>37769</v>
      </c>
      <c r="F125" s="82"/>
      <c r="G125" s="17" t="s">
        <v>47</v>
      </c>
      <c r="H125" s="17" t="s">
        <v>48</v>
      </c>
      <c r="I125" s="107">
        <v>2021</v>
      </c>
      <c r="J125" s="19">
        <f>IF(A124=A125,1,IF(A125=A126,1,0))</f>
        <v>0</v>
      </c>
    </row>
    <row r="126" spans="1:10" x14ac:dyDescent="0.25">
      <c r="A126" s="80">
        <v>91938</v>
      </c>
      <c r="B126" s="17" t="s">
        <v>216</v>
      </c>
      <c r="C126" s="17" t="s">
        <v>215</v>
      </c>
      <c r="D126" s="17" t="s">
        <v>46</v>
      </c>
      <c r="E126" s="125">
        <v>37824</v>
      </c>
      <c r="F126" s="82"/>
      <c r="G126" s="17" t="s">
        <v>47</v>
      </c>
      <c r="H126" s="17" t="s">
        <v>48</v>
      </c>
      <c r="I126" s="107">
        <v>2021</v>
      </c>
      <c r="J126" s="19">
        <f>IF(A125=A126,1,IF(A126=A127,1,0))</f>
        <v>0</v>
      </c>
    </row>
    <row r="127" spans="1:10" x14ac:dyDescent="0.25">
      <c r="A127" s="80">
        <v>92364</v>
      </c>
      <c r="B127" s="17" t="s">
        <v>63</v>
      </c>
      <c r="C127" s="17" t="s">
        <v>62</v>
      </c>
      <c r="D127" s="17" t="s">
        <v>46</v>
      </c>
      <c r="E127" s="125">
        <v>38081</v>
      </c>
      <c r="F127" s="82"/>
      <c r="G127" s="17" t="s">
        <v>53</v>
      </c>
      <c r="H127" s="17" t="s">
        <v>59</v>
      </c>
      <c r="I127" s="107">
        <v>2021</v>
      </c>
      <c r="J127" s="19">
        <f>IF(A126=A127,1,IF(A127=A128,1,0))</f>
        <v>0</v>
      </c>
    </row>
    <row r="128" spans="1:10" x14ac:dyDescent="0.25">
      <c r="A128" s="80">
        <v>92584</v>
      </c>
      <c r="B128" s="17" t="s">
        <v>212</v>
      </c>
      <c r="C128" s="17" t="s">
        <v>211</v>
      </c>
      <c r="D128" s="17" t="s">
        <v>46</v>
      </c>
      <c r="E128" s="125">
        <v>38617</v>
      </c>
      <c r="F128" s="82"/>
      <c r="G128" s="17" t="s">
        <v>53</v>
      </c>
      <c r="H128" s="17" t="s">
        <v>48</v>
      </c>
      <c r="I128" s="107">
        <v>2021</v>
      </c>
      <c r="J128" s="19">
        <f>IF(A127=A128,1,IF(A128=A129,1,0))</f>
        <v>0</v>
      </c>
    </row>
    <row r="129" spans="1:10" x14ac:dyDescent="0.25">
      <c r="A129" s="80">
        <v>92941</v>
      </c>
      <c r="B129" s="17" t="s">
        <v>245</v>
      </c>
      <c r="C129" s="17" t="s">
        <v>244</v>
      </c>
      <c r="D129" s="17" t="s">
        <v>46</v>
      </c>
      <c r="E129" s="125">
        <v>37782</v>
      </c>
      <c r="F129" s="82"/>
      <c r="G129" s="17" t="s">
        <v>47</v>
      </c>
      <c r="H129" s="17" t="s">
        <v>48</v>
      </c>
      <c r="I129" s="107">
        <v>2021</v>
      </c>
      <c r="J129" s="19">
        <f>IF(A128=A129,1,IF(A129=A130,1,0))</f>
        <v>0</v>
      </c>
    </row>
    <row r="130" spans="1:10" x14ac:dyDescent="0.25">
      <c r="A130" s="80">
        <v>93295</v>
      </c>
      <c r="B130" s="17" t="s">
        <v>171</v>
      </c>
      <c r="C130" s="17" t="s">
        <v>172</v>
      </c>
      <c r="D130" s="17" t="s">
        <v>46</v>
      </c>
      <c r="E130" s="125">
        <v>37486</v>
      </c>
      <c r="F130" s="82"/>
      <c r="G130" s="17" t="s">
        <v>47</v>
      </c>
      <c r="H130" s="17" t="s">
        <v>48</v>
      </c>
      <c r="I130" s="107">
        <v>2020</v>
      </c>
      <c r="J130" s="19">
        <f>IF(A129=A130,1,IF(A130=A131,1,0))</f>
        <v>0</v>
      </c>
    </row>
    <row r="131" spans="1:10" x14ac:dyDescent="0.25">
      <c r="A131" s="80">
        <v>94006</v>
      </c>
      <c r="B131" s="17" t="s">
        <v>148</v>
      </c>
      <c r="C131" s="17" t="s">
        <v>94</v>
      </c>
      <c r="D131" s="17" t="s">
        <v>46</v>
      </c>
      <c r="E131" s="126">
        <v>38776</v>
      </c>
      <c r="F131" s="17" t="s">
        <v>15</v>
      </c>
      <c r="G131" s="17" t="s">
        <v>47</v>
      </c>
      <c r="H131" s="17" t="s">
        <v>48</v>
      </c>
      <c r="I131" s="107">
        <v>2023</v>
      </c>
      <c r="J131" s="19">
        <f>IF(A130=A131,1,IF(A131=A132,1,0))</f>
        <v>0</v>
      </c>
    </row>
    <row r="132" spans="1:10" x14ac:dyDescent="0.25">
      <c r="A132" s="80">
        <v>94189</v>
      </c>
      <c r="B132" s="17" t="s">
        <v>765</v>
      </c>
      <c r="C132" s="17" t="s">
        <v>103</v>
      </c>
      <c r="D132" s="17" t="s">
        <v>46</v>
      </c>
      <c r="E132" s="125">
        <v>38673</v>
      </c>
      <c r="F132" s="82"/>
      <c r="G132" s="17" t="s">
        <v>47</v>
      </c>
      <c r="H132" s="17" t="s">
        <v>48</v>
      </c>
      <c r="I132" s="107">
        <v>2021</v>
      </c>
      <c r="J132" s="19">
        <f>IF(A131=A132,1,IF(A132=A133,1,0))</f>
        <v>0</v>
      </c>
    </row>
    <row r="133" spans="1:10" x14ac:dyDescent="0.25">
      <c r="A133" s="80">
        <v>94591</v>
      </c>
      <c r="B133" s="17" t="s">
        <v>140</v>
      </c>
      <c r="C133" s="17" t="s">
        <v>141</v>
      </c>
      <c r="D133" s="17" t="s">
        <v>46</v>
      </c>
      <c r="E133" s="125">
        <v>38521</v>
      </c>
      <c r="F133" s="82"/>
      <c r="G133" s="17" t="s">
        <v>47</v>
      </c>
      <c r="H133" s="17" t="s">
        <v>48</v>
      </c>
      <c r="I133" s="107">
        <v>2021</v>
      </c>
      <c r="J133" s="19">
        <f>IF(A132=A133,1,IF(A133=A134,1,0))</f>
        <v>0</v>
      </c>
    </row>
    <row r="134" spans="1:10" x14ac:dyDescent="0.25">
      <c r="A134" s="80">
        <v>94931</v>
      </c>
      <c r="B134" s="17" t="s">
        <v>272</v>
      </c>
      <c r="C134" s="17" t="s">
        <v>92</v>
      </c>
      <c r="D134" s="17" t="s">
        <v>46</v>
      </c>
      <c r="E134" s="126">
        <v>38729</v>
      </c>
      <c r="F134" s="17" t="s">
        <v>15</v>
      </c>
      <c r="G134" s="17" t="s">
        <v>47</v>
      </c>
      <c r="H134" s="17" t="s">
        <v>48</v>
      </c>
      <c r="I134" s="107">
        <v>2023</v>
      </c>
      <c r="J134" s="19">
        <f>IF(A133=A134,1,IF(A134=A135,1,0))</f>
        <v>0</v>
      </c>
    </row>
    <row r="135" spans="1:10" x14ac:dyDescent="0.25">
      <c r="A135" s="80">
        <v>95395</v>
      </c>
      <c r="B135" s="17" t="s">
        <v>79</v>
      </c>
      <c r="C135" s="17" t="s">
        <v>180</v>
      </c>
      <c r="D135" s="17" t="s">
        <v>46</v>
      </c>
      <c r="E135" s="125">
        <v>37635</v>
      </c>
      <c r="F135" s="82"/>
      <c r="G135" s="17" t="s">
        <v>47</v>
      </c>
      <c r="H135" s="17" t="s">
        <v>59</v>
      </c>
      <c r="I135" s="107">
        <v>2021</v>
      </c>
      <c r="J135" s="19">
        <f>IF(A134=A135,1,IF(A135=A136,1,0))</f>
        <v>0</v>
      </c>
    </row>
    <row r="136" spans="1:10" x14ac:dyDescent="0.25">
      <c r="A136" s="80">
        <v>95714</v>
      </c>
      <c r="B136" s="17" t="s">
        <v>221</v>
      </c>
      <c r="C136" s="17" t="s">
        <v>1170</v>
      </c>
      <c r="D136" s="17" t="s">
        <v>46</v>
      </c>
      <c r="E136" s="126">
        <v>38925</v>
      </c>
      <c r="F136" s="17" t="s">
        <v>15</v>
      </c>
      <c r="G136" s="17" t="s">
        <v>47</v>
      </c>
      <c r="H136" s="17" t="s">
        <v>48</v>
      </c>
      <c r="I136" s="107">
        <v>2023</v>
      </c>
      <c r="J136" s="19">
        <f>IF(A135=A136,1,IF(A136=A137,1,0))</f>
        <v>0</v>
      </c>
    </row>
    <row r="137" spans="1:10" x14ac:dyDescent="0.25">
      <c r="A137" s="80">
        <v>95886</v>
      </c>
      <c r="B137" s="17" t="s">
        <v>76</v>
      </c>
      <c r="C137" s="17" t="s">
        <v>75</v>
      </c>
      <c r="D137" s="17" t="s">
        <v>46</v>
      </c>
      <c r="E137" s="125">
        <v>37620</v>
      </c>
      <c r="F137" s="82"/>
      <c r="G137" s="17" t="s">
        <v>47</v>
      </c>
      <c r="H137" s="17" t="s">
        <v>48</v>
      </c>
      <c r="I137" s="107">
        <v>2020</v>
      </c>
      <c r="J137" s="19">
        <f>IF(A136=A137,1,IF(A137=A138,1,0))</f>
        <v>0</v>
      </c>
    </row>
    <row r="138" spans="1:10" x14ac:dyDescent="0.25">
      <c r="A138" s="80">
        <v>95906</v>
      </c>
      <c r="B138" s="17" t="s">
        <v>770</v>
      </c>
      <c r="C138" s="17" t="s">
        <v>769</v>
      </c>
      <c r="D138" s="17" t="s">
        <v>46</v>
      </c>
      <c r="E138" s="125">
        <v>38556</v>
      </c>
      <c r="F138" s="82"/>
      <c r="G138" s="17" t="s">
        <v>47</v>
      </c>
      <c r="H138" s="17" t="s">
        <v>48</v>
      </c>
      <c r="I138" s="107">
        <v>2021</v>
      </c>
      <c r="J138" s="19">
        <f>IF(A137=A138,1,IF(A138=A139,1,0))</f>
        <v>0</v>
      </c>
    </row>
    <row r="139" spans="1:10" x14ac:dyDescent="0.25">
      <c r="A139" s="80">
        <v>95982</v>
      </c>
      <c r="B139" s="17" t="s">
        <v>117</v>
      </c>
      <c r="C139" s="17" t="s">
        <v>116</v>
      </c>
      <c r="D139" s="17" t="s">
        <v>46</v>
      </c>
      <c r="E139" s="125">
        <v>38387</v>
      </c>
      <c r="F139" s="82"/>
      <c r="G139" s="17" t="s">
        <v>47</v>
      </c>
      <c r="H139" s="17" t="s">
        <v>59</v>
      </c>
      <c r="I139" s="107">
        <v>2021</v>
      </c>
      <c r="J139" s="19">
        <f>IF(A138=A139,1,IF(A139=A140,1,0))</f>
        <v>0</v>
      </c>
    </row>
    <row r="140" spans="1:10" x14ac:dyDescent="0.25">
      <c r="A140" s="80">
        <v>96076</v>
      </c>
      <c r="B140" s="17" t="s">
        <v>163</v>
      </c>
      <c r="C140" s="17" t="s">
        <v>126</v>
      </c>
      <c r="D140" s="17" t="s">
        <v>46</v>
      </c>
      <c r="E140" s="125">
        <v>38374</v>
      </c>
      <c r="F140" s="82"/>
      <c r="G140" s="17" t="s">
        <v>53</v>
      </c>
      <c r="H140" s="17" t="s">
        <v>48</v>
      </c>
      <c r="I140" s="107">
        <v>2021</v>
      </c>
      <c r="J140" s="19">
        <f>IF(A139=A140,1,IF(A140=A141,1,0))</f>
        <v>0</v>
      </c>
    </row>
    <row r="141" spans="1:10" x14ac:dyDescent="0.25">
      <c r="A141" s="80">
        <v>96287</v>
      </c>
      <c r="B141" s="17" t="s">
        <v>120</v>
      </c>
      <c r="C141" s="17" t="s">
        <v>92</v>
      </c>
      <c r="D141" s="17" t="s">
        <v>46</v>
      </c>
      <c r="E141" s="125">
        <v>37521</v>
      </c>
      <c r="F141" s="82"/>
      <c r="G141" s="17" t="s">
        <v>47</v>
      </c>
      <c r="H141" s="17" t="s">
        <v>48</v>
      </c>
      <c r="I141" s="107">
        <v>2021</v>
      </c>
      <c r="J141" s="19">
        <f>IF(A140=A141,1,IF(A141=A142,1,0))</f>
        <v>0</v>
      </c>
    </row>
    <row r="142" spans="1:10" x14ac:dyDescent="0.25">
      <c r="A142" s="80">
        <v>97734</v>
      </c>
      <c r="B142" s="17" t="s">
        <v>210</v>
      </c>
      <c r="C142" s="17" t="s">
        <v>209</v>
      </c>
      <c r="D142" s="17" t="s">
        <v>46</v>
      </c>
      <c r="E142" s="125">
        <v>38492</v>
      </c>
      <c r="F142" s="82"/>
      <c r="G142" s="17" t="s">
        <v>47</v>
      </c>
      <c r="H142" s="17" t="s">
        <v>59</v>
      </c>
      <c r="I142" s="107">
        <v>2021</v>
      </c>
      <c r="J142" s="19">
        <f>IF(A141=A142,1,IF(A142=A143,1,0))</f>
        <v>0</v>
      </c>
    </row>
    <row r="143" spans="1:10" x14ac:dyDescent="0.25">
      <c r="A143" s="4">
        <v>98348</v>
      </c>
      <c r="B143" t="s">
        <v>221</v>
      </c>
      <c r="C143" t="s">
        <v>898</v>
      </c>
      <c r="D143" t="s">
        <v>46</v>
      </c>
      <c r="E143" s="127">
        <v>38145</v>
      </c>
      <c r="F143" t="s">
        <v>15</v>
      </c>
      <c r="G143" t="s">
        <v>47</v>
      </c>
      <c r="H143" t="s">
        <v>59</v>
      </c>
      <c r="I143" s="108">
        <v>2022</v>
      </c>
      <c r="J143" s="19">
        <f>IF(A142=A143,1,IF(A143=A144,1,0))</f>
        <v>0</v>
      </c>
    </row>
    <row r="144" spans="1:10" x14ac:dyDescent="0.25">
      <c r="A144" s="80">
        <v>99764</v>
      </c>
      <c r="B144" s="17" t="s">
        <v>113</v>
      </c>
      <c r="C144" s="17" t="s">
        <v>112</v>
      </c>
      <c r="D144" s="17" t="s">
        <v>46</v>
      </c>
      <c r="E144" s="126">
        <v>38968</v>
      </c>
      <c r="F144" s="17" t="s">
        <v>15</v>
      </c>
      <c r="G144" s="17" t="s">
        <v>47</v>
      </c>
      <c r="H144" s="17" t="s">
        <v>59</v>
      </c>
      <c r="I144" s="107">
        <v>2023</v>
      </c>
      <c r="J144" s="19">
        <f>IF(A143=A144,1,IF(A144=A145,1,0))</f>
        <v>0</v>
      </c>
    </row>
    <row r="145" spans="1:10" x14ac:dyDescent="0.25">
      <c r="A145" s="80">
        <v>100274</v>
      </c>
      <c r="B145" s="17" t="s">
        <v>58</v>
      </c>
      <c r="C145" s="17" t="s">
        <v>57</v>
      </c>
      <c r="D145" s="17" t="s">
        <v>46</v>
      </c>
      <c r="E145" s="125">
        <v>37567</v>
      </c>
      <c r="F145" s="82"/>
      <c r="G145" s="17" t="s">
        <v>53</v>
      </c>
      <c r="H145" s="17" t="s">
        <v>59</v>
      </c>
      <c r="I145" s="107">
        <v>2021</v>
      </c>
      <c r="J145" s="19">
        <f>IF(A144=A145,1,IF(A145=A146,1,0))</f>
        <v>0</v>
      </c>
    </row>
    <row r="146" spans="1:10" x14ac:dyDescent="0.25">
      <c r="A146" s="80">
        <v>100536</v>
      </c>
      <c r="B146" s="17" t="s">
        <v>748</v>
      </c>
      <c r="C146" s="17" t="s">
        <v>80</v>
      </c>
      <c r="D146" s="17" t="s">
        <v>46</v>
      </c>
      <c r="E146" s="125">
        <v>38392</v>
      </c>
      <c r="F146" s="82"/>
      <c r="G146" s="17" t="s">
        <v>47</v>
      </c>
      <c r="H146" s="17" t="s">
        <v>48</v>
      </c>
      <c r="I146" s="107">
        <v>2021</v>
      </c>
      <c r="J146" s="19">
        <f>IF(A145=A146,1,IF(A146=A147,1,0))</f>
        <v>0</v>
      </c>
    </row>
    <row r="147" spans="1:10" x14ac:dyDescent="0.25">
      <c r="A147" s="80">
        <v>100563</v>
      </c>
      <c r="B147" s="17" t="s">
        <v>50</v>
      </c>
      <c r="C147" s="17" t="s">
        <v>49</v>
      </c>
      <c r="D147" s="17" t="s">
        <v>46</v>
      </c>
      <c r="E147" s="126">
        <v>38760</v>
      </c>
      <c r="F147" s="17" t="s">
        <v>15</v>
      </c>
      <c r="G147" s="17" t="s">
        <v>47</v>
      </c>
      <c r="H147" s="17" t="s">
        <v>48</v>
      </c>
      <c r="I147" s="107">
        <v>2023</v>
      </c>
      <c r="J147" s="19">
        <f>IF(A146=A147,1,IF(A147=A148,1,0))</f>
        <v>0</v>
      </c>
    </row>
    <row r="148" spans="1:10" x14ac:dyDescent="0.25">
      <c r="A148" s="80">
        <v>104147</v>
      </c>
      <c r="B148" s="17" t="s">
        <v>747</v>
      </c>
      <c r="C148" s="17" t="s">
        <v>172</v>
      </c>
      <c r="D148" s="17" t="s">
        <v>46</v>
      </c>
      <c r="E148" s="126">
        <v>38850</v>
      </c>
      <c r="F148" s="17" t="s">
        <v>15</v>
      </c>
      <c r="G148" s="17" t="s">
        <v>47</v>
      </c>
      <c r="H148" s="17" t="s">
        <v>59</v>
      </c>
      <c r="I148" s="107">
        <v>2023</v>
      </c>
      <c r="J148" s="19">
        <f>IF(A147=A148,1,IF(A148=A149,1,0))</f>
        <v>0</v>
      </c>
    </row>
    <row r="149" spans="1:10" x14ac:dyDescent="0.25">
      <c r="A149" s="80">
        <v>104198</v>
      </c>
      <c r="B149" s="17" t="s">
        <v>756</v>
      </c>
      <c r="C149" s="17" t="s">
        <v>755</v>
      </c>
      <c r="D149" s="17" t="s">
        <v>46</v>
      </c>
      <c r="E149" s="126">
        <v>38956</v>
      </c>
      <c r="F149" s="17" t="s">
        <v>15</v>
      </c>
      <c r="G149" s="17" t="s">
        <v>47</v>
      </c>
      <c r="H149" s="17" t="s">
        <v>48</v>
      </c>
      <c r="I149" s="107">
        <v>2023</v>
      </c>
      <c r="J149" s="19">
        <f>IF(A148=A149,1,IF(A149=A150,1,0))</f>
        <v>0</v>
      </c>
    </row>
    <row r="150" spans="1:10" x14ac:dyDescent="0.25">
      <c r="A150" s="80">
        <v>104921</v>
      </c>
      <c r="B150" s="17" t="s">
        <v>759</v>
      </c>
      <c r="C150" s="17" t="s">
        <v>758</v>
      </c>
      <c r="D150" s="17" t="s">
        <v>46</v>
      </c>
      <c r="E150" s="126">
        <v>38959</v>
      </c>
      <c r="F150" s="17" t="s">
        <v>15</v>
      </c>
      <c r="G150" s="17" t="s">
        <v>47</v>
      </c>
      <c r="H150" s="17" t="s">
        <v>59</v>
      </c>
      <c r="I150" s="107">
        <v>2023</v>
      </c>
      <c r="J150" s="19">
        <f>IF(A149=A150,1,IF(A150=A151,1,0))</f>
        <v>0</v>
      </c>
    </row>
    <row r="151" spans="1:10" x14ac:dyDescent="0.25">
      <c r="A151" s="80">
        <v>105741</v>
      </c>
      <c r="B151" s="17" t="s">
        <v>1030</v>
      </c>
      <c r="C151" s="17" t="s">
        <v>1031</v>
      </c>
      <c r="D151" s="17" t="s">
        <v>46</v>
      </c>
      <c r="E151" s="126">
        <v>38875</v>
      </c>
      <c r="F151" s="17" t="s">
        <v>15</v>
      </c>
      <c r="G151" s="17" t="s">
        <v>47</v>
      </c>
      <c r="H151" s="17" t="s">
        <v>48</v>
      </c>
      <c r="I151" s="107">
        <v>2023</v>
      </c>
      <c r="J151" s="19">
        <f>IF(A150=A151,1,IF(A151=A152,1,0))</f>
        <v>0</v>
      </c>
    </row>
    <row r="152" spans="1:10" x14ac:dyDescent="0.25">
      <c r="A152" s="80">
        <v>108746</v>
      </c>
      <c r="B152" s="17" t="s">
        <v>783</v>
      </c>
      <c r="C152" s="17" t="s">
        <v>782</v>
      </c>
      <c r="D152" s="17" t="s">
        <v>46</v>
      </c>
      <c r="E152" s="125">
        <v>38176</v>
      </c>
      <c r="F152" s="82"/>
      <c r="G152" s="17" t="s">
        <v>47</v>
      </c>
      <c r="H152" s="17" t="s">
        <v>59</v>
      </c>
      <c r="I152" s="107">
        <v>2021</v>
      </c>
      <c r="J152" s="19">
        <f>IF(A151=A152,1,IF(A152=A153,1,0))</f>
        <v>0</v>
      </c>
    </row>
    <row r="153" spans="1:10" x14ac:dyDescent="0.25">
      <c r="A153" s="4">
        <v>108924</v>
      </c>
      <c r="B153" t="s">
        <v>1047</v>
      </c>
      <c r="C153" t="s">
        <v>233</v>
      </c>
      <c r="D153" t="s">
        <v>46</v>
      </c>
      <c r="E153" s="127">
        <v>38461</v>
      </c>
      <c r="F153" t="s">
        <v>15</v>
      </c>
      <c r="G153" t="s">
        <v>47</v>
      </c>
      <c r="H153" t="s">
        <v>48</v>
      </c>
      <c r="I153" s="108">
        <v>2022</v>
      </c>
      <c r="J153" s="19">
        <f>IF(A152=A153,1,IF(A153=A154,1,0))</f>
        <v>0</v>
      </c>
    </row>
    <row r="154" spans="1:10" x14ac:dyDescent="0.25">
      <c r="A154" s="4">
        <v>108934</v>
      </c>
      <c r="B154" t="s">
        <v>1143</v>
      </c>
      <c r="C154" t="s">
        <v>1089</v>
      </c>
      <c r="D154" t="s">
        <v>46</v>
      </c>
      <c r="E154" s="127">
        <v>38595</v>
      </c>
      <c r="F154" t="s">
        <v>15</v>
      </c>
      <c r="G154" t="s">
        <v>47</v>
      </c>
      <c r="H154" t="s">
        <v>48</v>
      </c>
      <c r="I154" s="108">
        <v>2022</v>
      </c>
      <c r="J154" s="19">
        <f>IF(A153=A154,1,IF(A154=A155,1,0))</f>
        <v>0</v>
      </c>
    </row>
    <row r="155" spans="1:10" x14ac:dyDescent="0.25">
      <c r="A155" s="4">
        <v>109044</v>
      </c>
      <c r="B155" t="s">
        <v>547</v>
      </c>
      <c r="C155" t="s">
        <v>766</v>
      </c>
      <c r="D155" t="s">
        <v>46</v>
      </c>
      <c r="E155" s="127">
        <v>38387</v>
      </c>
      <c r="F155" t="s">
        <v>15</v>
      </c>
      <c r="G155" t="s">
        <v>47</v>
      </c>
      <c r="H155" t="s">
        <v>48</v>
      </c>
      <c r="I155" s="108">
        <v>2022</v>
      </c>
      <c r="J155" s="19">
        <f>IF(A154=A155,1,IF(A155=A156,1,0))</f>
        <v>0</v>
      </c>
    </row>
    <row r="156" spans="1:10" x14ac:dyDescent="0.25">
      <c r="A156" s="80">
        <v>109096</v>
      </c>
      <c r="B156" s="17" t="s">
        <v>744</v>
      </c>
      <c r="C156" s="17" t="s">
        <v>236</v>
      </c>
      <c r="D156" s="17" t="s">
        <v>46</v>
      </c>
      <c r="E156" s="126">
        <v>38827</v>
      </c>
      <c r="F156" s="17" t="s">
        <v>15</v>
      </c>
      <c r="G156" s="17" t="s">
        <v>47</v>
      </c>
      <c r="H156" s="17" t="s">
        <v>48</v>
      </c>
      <c r="I156" s="107">
        <v>2023</v>
      </c>
      <c r="J156" s="19">
        <f>IF(A155=A156,1,IF(A156=A157,1,0))</f>
        <v>0</v>
      </c>
    </row>
    <row r="157" spans="1:10" x14ac:dyDescent="0.25">
      <c r="A157" s="4">
        <v>109415</v>
      </c>
      <c r="B157" t="s">
        <v>1013</v>
      </c>
      <c r="C157" t="s">
        <v>774</v>
      </c>
      <c r="D157" t="s">
        <v>46</v>
      </c>
      <c r="E157" s="127">
        <v>38530</v>
      </c>
      <c r="F157" t="s">
        <v>16</v>
      </c>
      <c r="G157" t="s">
        <v>47</v>
      </c>
      <c r="H157" t="s">
        <v>48</v>
      </c>
      <c r="I157" s="108">
        <v>2022</v>
      </c>
      <c r="J157" s="19">
        <f>IF(A156=A157,1,IF(A157=A158,1,0))</f>
        <v>0</v>
      </c>
    </row>
    <row r="158" spans="1:10" x14ac:dyDescent="0.25">
      <c r="A158" s="80">
        <v>109492</v>
      </c>
      <c r="B158" s="17" t="s">
        <v>734</v>
      </c>
      <c r="C158" s="17" t="s">
        <v>733</v>
      </c>
      <c r="D158" s="17" t="s">
        <v>46</v>
      </c>
      <c r="E158" s="125">
        <v>38642</v>
      </c>
      <c r="F158" s="82"/>
      <c r="G158" s="17" t="s">
        <v>53</v>
      </c>
      <c r="H158" s="17" t="s">
        <v>48</v>
      </c>
      <c r="I158" s="107">
        <v>2021</v>
      </c>
      <c r="J158" s="19">
        <f>IF(A157=A158,1,IF(A158=A159,1,0))</f>
        <v>0</v>
      </c>
    </row>
    <row r="159" spans="1:10" x14ac:dyDescent="0.25">
      <c r="A159" s="80">
        <v>109495</v>
      </c>
      <c r="B159" s="17" t="s">
        <v>160</v>
      </c>
      <c r="C159" s="17" t="s">
        <v>743</v>
      </c>
      <c r="D159" s="17" t="s">
        <v>46</v>
      </c>
      <c r="E159" s="126">
        <v>39069</v>
      </c>
      <c r="F159" s="17" t="s">
        <v>15</v>
      </c>
      <c r="G159" s="17" t="s">
        <v>47</v>
      </c>
      <c r="H159" s="17" t="s">
        <v>48</v>
      </c>
      <c r="I159" s="107">
        <v>2023</v>
      </c>
      <c r="J159" s="19">
        <f>IF(A158=A159,1,IF(A159=A160,1,0))</f>
        <v>0</v>
      </c>
    </row>
    <row r="160" spans="1:10" x14ac:dyDescent="0.25">
      <c r="A160" s="80">
        <v>109497</v>
      </c>
      <c r="B160" s="17" t="s">
        <v>191</v>
      </c>
      <c r="C160" s="17" t="s">
        <v>764</v>
      </c>
      <c r="D160" s="17" t="s">
        <v>46</v>
      </c>
      <c r="E160" s="126">
        <v>39028</v>
      </c>
      <c r="F160" s="17" t="s">
        <v>15</v>
      </c>
      <c r="G160" s="17" t="s">
        <v>47</v>
      </c>
      <c r="H160" s="17" t="s">
        <v>48</v>
      </c>
      <c r="I160" s="107">
        <v>2023</v>
      </c>
      <c r="J160" s="19">
        <f>IF(A159=A160,1,IF(A160=A161,1,0))</f>
        <v>0</v>
      </c>
    </row>
    <row r="161" spans="1:10" x14ac:dyDescent="0.25">
      <c r="A161" s="80">
        <v>109502</v>
      </c>
      <c r="B161" s="17" t="s">
        <v>640</v>
      </c>
      <c r="C161" s="17" t="s">
        <v>778</v>
      </c>
      <c r="D161" s="17" t="s">
        <v>46</v>
      </c>
      <c r="E161" s="126">
        <v>38907</v>
      </c>
      <c r="F161" s="17" t="s">
        <v>15</v>
      </c>
      <c r="G161" s="17" t="s">
        <v>47</v>
      </c>
      <c r="H161" s="17" t="s">
        <v>48</v>
      </c>
      <c r="I161" s="107">
        <v>2023</v>
      </c>
      <c r="J161" s="19">
        <f>IF(A160=A161,1,IF(A161=A162,1,0))</f>
        <v>0</v>
      </c>
    </row>
    <row r="162" spans="1:10" x14ac:dyDescent="0.25">
      <c r="A162" s="4">
        <v>109599</v>
      </c>
      <c r="B162" t="s">
        <v>1016</v>
      </c>
      <c r="C162" t="s">
        <v>70</v>
      </c>
      <c r="D162" t="s">
        <v>46</v>
      </c>
      <c r="E162" s="127">
        <v>38450</v>
      </c>
      <c r="F162" t="s">
        <v>15</v>
      </c>
      <c r="G162" t="s">
        <v>47</v>
      </c>
      <c r="H162" t="s">
        <v>48</v>
      </c>
      <c r="I162" s="108">
        <v>2022</v>
      </c>
      <c r="J162" s="19">
        <f>IF(A161=A162,1,IF(A162=A163,1,0))</f>
        <v>0</v>
      </c>
    </row>
    <row r="163" spans="1:10" x14ac:dyDescent="0.25">
      <c r="A163" s="4">
        <v>109603</v>
      </c>
      <c r="B163" t="s">
        <v>1116</v>
      </c>
      <c r="C163" t="s">
        <v>1117</v>
      </c>
      <c r="D163" t="s">
        <v>46</v>
      </c>
      <c r="E163" s="127">
        <v>38700</v>
      </c>
      <c r="F163" t="s">
        <v>15</v>
      </c>
      <c r="G163" t="s">
        <v>47</v>
      </c>
      <c r="H163" t="s">
        <v>48</v>
      </c>
      <c r="I163" s="108">
        <v>2022</v>
      </c>
      <c r="J163" s="19">
        <f>IF(A162=A163,1,IF(A163=A164,1,0))</f>
        <v>0</v>
      </c>
    </row>
    <row r="164" spans="1:10" x14ac:dyDescent="0.25">
      <c r="A164" s="4">
        <v>109605</v>
      </c>
      <c r="B164" t="s">
        <v>1012</v>
      </c>
      <c r="C164" t="s">
        <v>141</v>
      </c>
      <c r="D164" t="s">
        <v>46</v>
      </c>
      <c r="E164" s="127">
        <v>38657</v>
      </c>
      <c r="F164" t="s">
        <v>15</v>
      </c>
      <c r="G164" t="s">
        <v>47</v>
      </c>
      <c r="H164" t="s">
        <v>48</v>
      </c>
      <c r="I164" s="108">
        <v>2022</v>
      </c>
      <c r="J164" s="19">
        <f>IF(A163=A164,1,IF(A164=A165,1,0))</f>
        <v>0</v>
      </c>
    </row>
    <row r="165" spans="1:10" x14ac:dyDescent="0.25">
      <c r="A165" s="80">
        <v>109694</v>
      </c>
      <c r="B165" s="17" t="s">
        <v>1169</v>
      </c>
      <c r="C165" s="17" t="s">
        <v>909</v>
      </c>
      <c r="D165" s="17" t="s">
        <v>46</v>
      </c>
      <c r="E165" s="126">
        <v>39017</v>
      </c>
      <c r="F165" s="17" t="s">
        <v>16</v>
      </c>
      <c r="G165" s="17" t="s">
        <v>47</v>
      </c>
      <c r="H165" s="17" t="s">
        <v>48</v>
      </c>
      <c r="I165" s="107">
        <v>2023</v>
      </c>
      <c r="J165" s="19">
        <f>IF(A164=A165,1,IF(A165=A166,1,0))</f>
        <v>0</v>
      </c>
    </row>
    <row r="166" spans="1:10" x14ac:dyDescent="0.25">
      <c r="A166" s="80">
        <v>109827</v>
      </c>
      <c r="B166" s="17" t="s">
        <v>773</v>
      </c>
      <c r="C166" s="17" t="s">
        <v>154</v>
      </c>
      <c r="D166" s="17" t="s">
        <v>46</v>
      </c>
      <c r="E166" s="125">
        <v>38624</v>
      </c>
      <c r="F166" s="82"/>
      <c r="G166" s="17" t="s">
        <v>47</v>
      </c>
      <c r="H166" s="17" t="s">
        <v>48</v>
      </c>
      <c r="I166" s="107">
        <v>2021</v>
      </c>
      <c r="J166" s="19">
        <f>IF(A165=A166,1,IF(A166=A167,1,0))</f>
        <v>0</v>
      </c>
    </row>
    <row r="167" spans="1:10" x14ac:dyDescent="0.25">
      <c r="A167" s="4">
        <v>112056</v>
      </c>
      <c r="B167" t="s">
        <v>439</v>
      </c>
      <c r="C167" t="s">
        <v>1162</v>
      </c>
      <c r="D167" t="s">
        <v>46</v>
      </c>
      <c r="E167" s="127">
        <v>38270</v>
      </c>
      <c r="F167" t="s">
        <v>16</v>
      </c>
      <c r="G167" t="s">
        <v>47</v>
      </c>
      <c r="H167" t="s">
        <v>48</v>
      </c>
      <c r="I167" s="108">
        <v>2022</v>
      </c>
      <c r="J167" s="19">
        <f>IF(A166=A167,1,IF(A167=A168,1,0))</f>
        <v>0</v>
      </c>
    </row>
    <row r="168" spans="1:10" x14ac:dyDescent="0.25">
      <c r="A168" s="80">
        <v>112824</v>
      </c>
      <c r="B168" s="17" t="s">
        <v>1042</v>
      </c>
      <c r="C168" s="17" t="s">
        <v>1043</v>
      </c>
      <c r="D168" s="17" t="s">
        <v>46</v>
      </c>
      <c r="E168" s="126">
        <v>39044</v>
      </c>
      <c r="F168" s="17" t="s">
        <v>16</v>
      </c>
      <c r="G168" s="17" t="s">
        <v>47</v>
      </c>
      <c r="H168" s="17" t="s">
        <v>48</v>
      </c>
      <c r="I168" s="107">
        <v>2023</v>
      </c>
      <c r="J168" s="19">
        <f>IF(A167=A168,1,IF(A168=A169,1,0))</f>
        <v>0</v>
      </c>
    </row>
    <row r="169" spans="1:10" x14ac:dyDescent="0.25">
      <c r="A169" s="4">
        <v>113010</v>
      </c>
      <c r="B169" t="s">
        <v>1014</v>
      </c>
      <c r="C169" t="s">
        <v>1015</v>
      </c>
      <c r="D169" t="s">
        <v>46</v>
      </c>
      <c r="E169" s="127">
        <v>38513</v>
      </c>
      <c r="F169" t="s">
        <v>15</v>
      </c>
      <c r="G169" t="s">
        <v>47</v>
      </c>
      <c r="H169" t="s">
        <v>48</v>
      </c>
      <c r="I169" s="108">
        <v>2022</v>
      </c>
      <c r="J169" s="19">
        <f>IF(A168=A169,1,IF(A169=A170,1,0))</f>
        <v>0</v>
      </c>
    </row>
    <row r="170" spans="1:10" x14ac:dyDescent="0.25">
      <c r="A170" s="4">
        <v>113336</v>
      </c>
      <c r="B170" t="s">
        <v>1027</v>
      </c>
      <c r="C170" t="s">
        <v>1028</v>
      </c>
      <c r="D170" t="s">
        <v>46</v>
      </c>
      <c r="E170" s="127">
        <v>38366</v>
      </c>
      <c r="F170" t="s">
        <v>15</v>
      </c>
      <c r="G170" t="s">
        <v>47</v>
      </c>
      <c r="H170" t="s">
        <v>48</v>
      </c>
      <c r="I170" s="108">
        <v>2022</v>
      </c>
      <c r="J170" s="19">
        <f>IF(A169=A170,1,IF(A170=A171,1,0))</f>
        <v>0</v>
      </c>
    </row>
    <row r="171" spans="1:10" x14ac:dyDescent="0.25">
      <c r="A171" s="80">
        <v>113340</v>
      </c>
      <c r="B171" s="17" t="s">
        <v>1251</v>
      </c>
      <c r="C171" s="17" t="s">
        <v>1252</v>
      </c>
      <c r="D171" s="17" t="s">
        <v>46</v>
      </c>
      <c r="E171" s="126">
        <v>38855</v>
      </c>
      <c r="F171" s="17" t="s">
        <v>15</v>
      </c>
      <c r="G171" s="17" t="s">
        <v>47</v>
      </c>
      <c r="H171" s="17" t="s">
        <v>48</v>
      </c>
      <c r="I171" s="107">
        <v>2023</v>
      </c>
      <c r="J171" s="19">
        <f>IF(A170=A171,1,IF(A171=A172,1,0))</f>
        <v>0</v>
      </c>
    </row>
    <row r="172" spans="1:10" x14ac:dyDescent="0.25">
      <c r="A172" s="4">
        <v>113425</v>
      </c>
      <c r="B172" t="s">
        <v>1198</v>
      </c>
      <c r="C172" t="s">
        <v>1199</v>
      </c>
      <c r="D172" t="s">
        <v>46</v>
      </c>
      <c r="E172" s="127">
        <v>38261</v>
      </c>
      <c r="F172" t="s">
        <v>15</v>
      </c>
      <c r="G172" t="s">
        <v>53</v>
      </c>
      <c r="H172" t="s">
        <v>48</v>
      </c>
      <c r="I172" s="108">
        <v>2022</v>
      </c>
      <c r="J172" s="19">
        <f>IF(A171=A172,1,IF(A172=A173,1,0))</f>
        <v>0</v>
      </c>
    </row>
    <row r="173" spans="1:10" x14ac:dyDescent="0.25">
      <c r="A173" s="80">
        <v>113673</v>
      </c>
      <c r="B173" s="17" t="s">
        <v>1092</v>
      </c>
      <c r="C173" s="17" t="s">
        <v>132</v>
      </c>
      <c r="D173" s="17" t="s">
        <v>46</v>
      </c>
      <c r="E173" s="126">
        <v>38863</v>
      </c>
      <c r="F173" s="17" t="s">
        <v>15</v>
      </c>
      <c r="G173" s="17" t="s">
        <v>47</v>
      </c>
      <c r="H173" s="17" t="s">
        <v>48</v>
      </c>
      <c r="I173" s="107">
        <v>2023</v>
      </c>
      <c r="J173" s="19">
        <f>IF(A172=A173,1,IF(A173=A174,1,0))</f>
        <v>0</v>
      </c>
    </row>
    <row r="174" spans="1:10" x14ac:dyDescent="0.25">
      <c r="A174" s="4">
        <v>115701</v>
      </c>
      <c r="B174" t="s">
        <v>1190</v>
      </c>
      <c r="C174" t="s">
        <v>1191</v>
      </c>
      <c r="D174" t="s">
        <v>46</v>
      </c>
      <c r="E174" s="127">
        <v>37930</v>
      </c>
      <c r="F174" t="s">
        <v>15</v>
      </c>
      <c r="G174" t="s">
        <v>47</v>
      </c>
      <c r="H174" t="s">
        <v>48</v>
      </c>
      <c r="I174" s="108">
        <v>2022</v>
      </c>
      <c r="J174" s="19">
        <f>IF(A173=A174,1,IF(A174=A175,1,0))</f>
        <v>0</v>
      </c>
    </row>
    <row r="175" spans="1:10" x14ac:dyDescent="0.25">
      <c r="A175" s="80">
        <v>115791</v>
      </c>
      <c r="B175" s="17" t="s">
        <v>1242</v>
      </c>
      <c r="C175" s="17" t="s">
        <v>1112</v>
      </c>
      <c r="D175" s="17" t="s">
        <v>46</v>
      </c>
      <c r="E175" s="126">
        <v>38877</v>
      </c>
      <c r="F175" s="17" t="s">
        <v>16</v>
      </c>
      <c r="G175" s="17" t="s">
        <v>47</v>
      </c>
      <c r="H175" s="17" t="s">
        <v>48</v>
      </c>
      <c r="I175" s="107">
        <v>2023</v>
      </c>
      <c r="J175" s="19">
        <f>IF(A174=A175,1,IF(A175=A176,1,0))</f>
        <v>0</v>
      </c>
    </row>
    <row r="176" spans="1:10" x14ac:dyDescent="0.25">
      <c r="A176" s="80">
        <v>115793</v>
      </c>
      <c r="B176" s="17" t="s">
        <v>1243</v>
      </c>
      <c r="C176" s="17" t="s">
        <v>899</v>
      </c>
      <c r="D176" s="17" t="s">
        <v>46</v>
      </c>
      <c r="E176" s="126">
        <v>38972</v>
      </c>
      <c r="F176" s="17" t="s">
        <v>16</v>
      </c>
      <c r="G176" s="17" t="s">
        <v>47</v>
      </c>
      <c r="H176" s="17" t="s">
        <v>48</v>
      </c>
      <c r="I176" s="107">
        <v>2023</v>
      </c>
      <c r="J176" s="19">
        <f>IF(A175=A176,1,IF(A176=A177,1,0))</f>
        <v>0</v>
      </c>
    </row>
    <row r="177" spans="1:14" x14ac:dyDescent="0.25">
      <c r="A177" s="80">
        <v>116447</v>
      </c>
      <c r="B177" s="17" t="s">
        <v>1256</v>
      </c>
      <c r="C177" s="17" t="s">
        <v>1257</v>
      </c>
      <c r="D177" s="17" t="s">
        <v>46</v>
      </c>
      <c r="E177" s="126">
        <v>39069</v>
      </c>
      <c r="F177" s="17" t="s">
        <v>15</v>
      </c>
      <c r="G177" s="17" t="s">
        <v>47</v>
      </c>
      <c r="H177" s="17" t="s">
        <v>48</v>
      </c>
      <c r="I177" s="107">
        <v>2023</v>
      </c>
      <c r="J177" s="19">
        <f>IF(A176=A177,1,IF(A177=A178,1,0))</f>
        <v>0</v>
      </c>
    </row>
    <row r="178" spans="1:14" x14ac:dyDescent="0.25">
      <c r="A178" s="80">
        <v>116982</v>
      </c>
      <c r="B178" s="17" t="s">
        <v>1249</v>
      </c>
      <c r="C178" s="17" t="s">
        <v>1250</v>
      </c>
      <c r="D178" s="17" t="s">
        <v>46</v>
      </c>
      <c r="E178" s="126">
        <v>38937</v>
      </c>
      <c r="F178" s="17" t="s">
        <v>15</v>
      </c>
      <c r="G178" s="17" t="s">
        <v>53</v>
      </c>
      <c r="H178" s="17" t="s">
        <v>48</v>
      </c>
      <c r="I178" s="107">
        <v>2023</v>
      </c>
      <c r="J178" s="19">
        <f>IF(A177=A178,1,IF(A178=A179,1,0))</f>
        <v>0</v>
      </c>
    </row>
    <row r="179" spans="1:14" x14ac:dyDescent="0.25">
      <c r="A179" s="80">
        <v>117218</v>
      </c>
      <c r="B179" s="17" t="s">
        <v>1246</v>
      </c>
      <c r="C179" s="17" t="s">
        <v>1149</v>
      </c>
      <c r="D179" s="17" t="s">
        <v>46</v>
      </c>
      <c r="E179" s="126">
        <v>38133</v>
      </c>
      <c r="F179" s="17" t="s">
        <v>15</v>
      </c>
      <c r="G179" s="17" t="s">
        <v>47</v>
      </c>
      <c r="H179" s="17" t="s">
        <v>48</v>
      </c>
      <c r="I179" s="107">
        <v>2023</v>
      </c>
      <c r="J179" s="19">
        <f>IF(A178=A179,1,IF(A179=A180,1,0))</f>
        <v>0</v>
      </c>
    </row>
    <row r="180" spans="1:14" x14ac:dyDescent="0.25">
      <c r="A180" s="80">
        <v>117773</v>
      </c>
      <c r="B180" s="17" t="s">
        <v>1253</v>
      </c>
      <c r="C180" s="17" t="s">
        <v>249</v>
      </c>
      <c r="D180" s="17" t="s">
        <v>46</v>
      </c>
      <c r="E180" s="126">
        <v>38786</v>
      </c>
      <c r="F180" s="17" t="s">
        <v>15</v>
      </c>
      <c r="G180" s="17" t="s">
        <v>47</v>
      </c>
      <c r="H180" s="17" t="s">
        <v>48</v>
      </c>
      <c r="I180" s="107">
        <v>2023</v>
      </c>
      <c r="J180" s="19">
        <f>IF(A179=A180,1,IF(A180=A181,1,0))</f>
        <v>0</v>
      </c>
    </row>
    <row r="181" spans="1:14" x14ac:dyDescent="0.25">
      <c r="A181" s="80">
        <v>118954</v>
      </c>
      <c r="B181" s="17" t="s">
        <v>1164</v>
      </c>
      <c r="C181" s="17" t="s">
        <v>92</v>
      </c>
      <c r="D181" s="17" t="s">
        <v>46</v>
      </c>
      <c r="E181" s="126">
        <v>39052</v>
      </c>
      <c r="F181" s="17" t="s">
        <v>15</v>
      </c>
      <c r="G181" s="17" t="s">
        <v>47</v>
      </c>
      <c r="H181" s="17" t="s">
        <v>48</v>
      </c>
      <c r="I181" s="107">
        <v>2023</v>
      </c>
      <c r="J181" s="19">
        <f>IF(A180=A181,1,IF(A181=A182,1,0))</f>
        <v>0</v>
      </c>
    </row>
    <row r="182" spans="1:14" x14ac:dyDescent="0.25">
      <c r="A182" s="4">
        <v>120868</v>
      </c>
      <c r="B182" t="s">
        <v>958</v>
      </c>
      <c r="C182" t="s">
        <v>959</v>
      </c>
      <c r="D182" t="s">
        <v>46</v>
      </c>
      <c r="E182" s="127">
        <v>38577</v>
      </c>
      <c r="F182" t="s">
        <v>16</v>
      </c>
      <c r="G182" t="s">
        <v>47</v>
      </c>
      <c r="H182" t="s">
        <v>48</v>
      </c>
      <c r="I182" s="108">
        <v>2022</v>
      </c>
      <c r="J182" s="19">
        <f>IF(A181=A182,1,IF(A182=A183,1,0))</f>
        <v>0</v>
      </c>
    </row>
    <row r="183" spans="1:14" x14ac:dyDescent="0.25">
      <c r="A183" s="4">
        <v>120886</v>
      </c>
      <c r="B183" t="s">
        <v>1192</v>
      </c>
      <c r="C183" t="s">
        <v>1193</v>
      </c>
      <c r="D183" t="s">
        <v>46</v>
      </c>
      <c r="E183" s="127">
        <v>38129</v>
      </c>
      <c r="F183" t="s">
        <v>15</v>
      </c>
      <c r="G183" t="s">
        <v>53</v>
      </c>
      <c r="H183" t="s">
        <v>48</v>
      </c>
      <c r="I183" s="108">
        <v>2022</v>
      </c>
      <c r="J183" s="19">
        <f>IF(A182=A183,1,IF(A183=A184,1,0))</f>
        <v>0</v>
      </c>
    </row>
    <row r="184" spans="1:14" x14ac:dyDescent="0.25">
      <c r="A184" s="80">
        <v>306920</v>
      </c>
      <c r="B184" s="17" t="s">
        <v>1244</v>
      </c>
      <c r="C184" s="17" t="s">
        <v>774</v>
      </c>
      <c r="D184" s="17" t="s">
        <v>46</v>
      </c>
      <c r="E184" s="126">
        <v>38449</v>
      </c>
      <c r="F184" s="17" t="s">
        <v>15</v>
      </c>
      <c r="G184" s="17" t="s">
        <v>47</v>
      </c>
      <c r="H184" s="17" t="s">
        <v>48</v>
      </c>
      <c r="I184" s="107">
        <v>2023</v>
      </c>
      <c r="J184" s="19">
        <f>IF(A183=A184,1,IF(A184=A185,1,0))</f>
        <v>0</v>
      </c>
    </row>
    <row r="185" spans="1:14" x14ac:dyDescent="0.25">
      <c r="A185" s="80">
        <v>306921</v>
      </c>
      <c r="B185" s="17" t="s">
        <v>1245</v>
      </c>
      <c r="C185" s="17" t="s">
        <v>927</v>
      </c>
      <c r="D185" s="17" t="s">
        <v>46</v>
      </c>
      <c r="E185" s="126">
        <v>38601</v>
      </c>
      <c r="F185" s="17" t="s">
        <v>15</v>
      </c>
      <c r="G185" s="17" t="s">
        <v>47</v>
      </c>
      <c r="H185" s="17" t="s">
        <v>48</v>
      </c>
      <c r="I185" s="107">
        <v>2023</v>
      </c>
      <c r="J185" s="19">
        <f>IF(A184=A185,1,IF(A185=A186,1,0))</f>
        <v>0</v>
      </c>
    </row>
    <row r="186" spans="1:14" x14ac:dyDescent="0.25">
      <c r="A186" s="80">
        <v>308776</v>
      </c>
      <c r="B186" s="17" t="s">
        <v>1254</v>
      </c>
      <c r="C186" s="17" t="s">
        <v>1255</v>
      </c>
      <c r="D186" s="17" t="s">
        <v>46</v>
      </c>
      <c r="E186" s="126">
        <v>38672</v>
      </c>
      <c r="F186" s="17" t="s">
        <v>15</v>
      </c>
      <c r="G186" s="17" t="s">
        <v>53</v>
      </c>
      <c r="H186" s="17" t="s">
        <v>59</v>
      </c>
      <c r="I186" s="107">
        <v>2023</v>
      </c>
      <c r="J186" s="19">
        <f>IF(A185=A186,1,IF(A186=A187,1,0))</f>
        <v>0</v>
      </c>
    </row>
    <row r="187" spans="1:14" x14ac:dyDescent="0.25">
      <c r="A187" s="80">
        <v>309792</v>
      </c>
      <c r="B187" s="17" t="s">
        <v>1247</v>
      </c>
      <c r="C187" s="17" t="s">
        <v>1248</v>
      </c>
      <c r="D187" s="17" t="s">
        <v>46</v>
      </c>
      <c r="E187" s="126">
        <v>38721</v>
      </c>
      <c r="F187" s="17" t="s">
        <v>15</v>
      </c>
      <c r="G187" s="17" t="s">
        <v>53</v>
      </c>
      <c r="H187" s="17" t="s">
        <v>48</v>
      </c>
      <c r="I187" s="107">
        <v>2023</v>
      </c>
      <c r="J187" s="19">
        <f>IF(A186=A187,1,IF(A187=A188,1,0))</f>
        <v>0</v>
      </c>
    </row>
    <row r="188" spans="1:14" x14ac:dyDescent="0.25">
      <c r="A188" s="4">
        <v>980450</v>
      </c>
      <c r="B188" t="s">
        <v>730</v>
      </c>
      <c r="C188" t="s">
        <v>181</v>
      </c>
      <c r="D188" t="s">
        <v>46</v>
      </c>
      <c r="E188" s="127">
        <v>38093</v>
      </c>
      <c r="F188"/>
      <c r="G188" t="s">
        <v>47</v>
      </c>
      <c r="H188" t="s">
        <v>48</v>
      </c>
      <c r="I188" s="108">
        <v>2021</v>
      </c>
      <c r="J188" s="19">
        <f>IF(A187=A188,1,IF(A188=A189,1,0))</f>
        <v>0</v>
      </c>
    </row>
    <row r="189" spans="1:14" x14ac:dyDescent="0.25">
      <c r="A189"/>
      <c r="B189"/>
      <c r="C189"/>
      <c r="D189"/>
      <c r="E189" s="127"/>
      <c r="F189"/>
      <c r="G189"/>
      <c r="H189"/>
      <c r="I189"/>
      <c r="J189"/>
      <c r="K189"/>
      <c r="L189"/>
      <c r="M189"/>
      <c r="N189"/>
    </row>
    <row r="190" spans="1:14" x14ac:dyDescent="0.25">
      <c r="A190"/>
      <c r="B190"/>
      <c r="C190"/>
      <c r="D190"/>
      <c r="E190" s="127"/>
      <c r="F190"/>
      <c r="G190"/>
      <c r="H190"/>
      <c r="I190"/>
      <c r="J190"/>
      <c r="K190"/>
      <c r="L190"/>
      <c r="M190"/>
      <c r="N190"/>
    </row>
    <row r="191" spans="1:14" x14ac:dyDescent="0.25">
      <c r="A191"/>
      <c r="B191"/>
      <c r="C191"/>
      <c r="D191"/>
      <c r="E191" s="127"/>
      <c r="F191"/>
      <c r="G191"/>
      <c r="H191"/>
      <c r="I191"/>
      <c r="J191"/>
      <c r="K191"/>
      <c r="L191"/>
      <c r="M191"/>
      <c r="N191"/>
    </row>
    <row r="192" spans="1:14" x14ac:dyDescent="0.25">
      <c r="A192"/>
      <c r="B192"/>
      <c r="C192"/>
      <c r="D192"/>
      <c r="E192" s="127"/>
      <c r="F192"/>
      <c r="G192"/>
      <c r="H192"/>
      <c r="I192"/>
      <c r="J192"/>
      <c r="K192"/>
      <c r="L192"/>
      <c r="M192"/>
      <c r="N192"/>
    </row>
    <row r="193" spans="1:14" x14ac:dyDescent="0.25">
      <c r="A193"/>
      <c r="B193"/>
      <c r="C193"/>
      <c r="D193"/>
      <c r="E193" s="127"/>
      <c r="F193"/>
      <c r="G193"/>
      <c r="H193"/>
      <c r="I193"/>
      <c r="J193"/>
      <c r="K193"/>
      <c r="L193"/>
      <c r="M193"/>
      <c r="N193"/>
    </row>
    <row r="194" spans="1:14" x14ac:dyDescent="0.25">
      <c r="A194"/>
      <c r="B194"/>
      <c r="C194"/>
      <c r="D194"/>
      <c r="E194" s="127"/>
      <c r="F194"/>
      <c r="G194"/>
      <c r="H194"/>
      <c r="I194"/>
      <c r="J194"/>
      <c r="K194"/>
      <c r="L194"/>
      <c r="M194"/>
      <c r="N194"/>
    </row>
    <row r="195" spans="1:14" x14ac:dyDescent="0.25">
      <c r="A195"/>
      <c r="B195"/>
      <c r="C195"/>
      <c r="D195"/>
      <c r="E195" s="127"/>
      <c r="F195"/>
      <c r="G195"/>
      <c r="H195"/>
      <c r="I195"/>
      <c r="J195"/>
      <c r="K195"/>
      <c r="L195"/>
      <c r="M195"/>
      <c r="N195"/>
    </row>
    <row r="196" spans="1:14" x14ac:dyDescent="0.25">
      <c r="A196"/>
      <c r="B196"/>
      <c r="C196"/>
      <c r="D196"/>
      <c r="E196" s="127"/>
      <c r="F196"/>
      <c r="G196"/>
      <c r="H196"/>
      <c r="I196"/>
      <c r="J196"/>
      <c r="K196"/>
      <c r="L196"/>
      <c r="M196"/>
      <c r="N196"/>
    </row>
    <row r="197" spans="1:14" x14ac:dyDescent="0.25">
      <c r="A197"/>
      <c r="B197"/>
      <c r="C197"/>
      <c r="D197"/>
      <c r="E197" s="127"/>
      <c r="F197"/>
      <c r="G197"/>
      <c r="H197"/>
      <c r="I197"/>
      <c r="J197"/>
      <c r="K197"/>
      <c r="L197"/>
      <c r="M197"/>
      <c r="N197"/>
    </row>
    <row r="198" spans="1:14" x14ac:dyDescent="0.25">
      <c r="A198"/>
      <c r="B198"/>
      <c r="C198"/>
      <c r="D198"/>
      <c r="E198" s="127"/>
      <c r="F198"/>
      <c r="G198"/>
      <c r="H198"/>
      <c r="I198"/>
      <c r="J198"/>
      <c r="K198"/>
      <c r="L198"/>
      <c r="M198"/>
      <c r="N198"/>
    </row>
    <row r="199" spans="1:14" x14ac:dyDescent="0.25">
      <c r="A199"/>
      <c r="B199"/>
      <c r="C199"/>
      <c r="D199"/>
      <c r="E199" s="127"/>
      <c r="F199"/>
      <c r="G199"/>
      <c r="H199"/>
      <c r="I199"/>
      <c r="J199"/>
      <c r="K199"/>
      <c r="L199"/>
      <c r="M199"/>
      <c r="N199"/>
    </row>
    <row r="200" spans="1:14" x14ac:dyDescent="0.25">
      <c r="A200"/>
      <c r="B200"/>
      <c r="C200"/>
      <c r="D200"/>
      <c r="E200" s="127"/>
      <c r="F200"/>
      <c r="G200"/>
      <c r="H200"/>
      <c r="I200"/>
      <c r="J200"/>
      <c r="K200"/>
      <c r="L200"/>
      <c r="M200"/>
      <c r="N200"/>
    </row>
    <row r="201" spans="1:14" x14ac:dyDescent="0.25">
      <c r="A201"/>
      <c r="B201"/>
      <c r="C201"/>
      <c r="D201"/>
      <c r="E201" s="127"/>
      <c r="F201"/>
      <c r="G201"/>
      <c r="H201"/>
      <c r="I201"/>
      <c r="J201"/>
      <c r="K201"/>
      <c r="L201"/>
      <c r="M201"/>
      <c r="N201"/>
    </row>
    <row r="202" spans="1:14" x14ac:dyDescent="0.25">
      <c r="A202"/>
      <c r="B202"/>
      <c r="C202"/>
      <c r="D202"/>
      <c r="E202" s="127"/>
      <c r="F202"/>
      <c r="G202"/>
      <c r="H202"/>
      <c r="I202"/>
      <c r="J202"/>
      <c r="K202"/>
      <c r="L202"/>
      <c r="M202"/>
      <c r="N202"/>
    </row>
    <row r="203" spans="1:14" x14ac:dyDescent="0.25">
      <c r="A203"/>
      <c r="B203"/>
      <c r="C203"/>
      <c r="D203"/>
      <c r="E203" s="127"/>
      <c r="F203"/>
      <c r="G203"/>
      <c r="H203"/>
      <c r="I203"/>
      <c r="J203"/>
      <c r="K203"/>
      <c r="L203"/>
      <c r="M203"/>
      <c r="N203"/>
    </row>
    <row r="204" spans="1:14" x14ac:dyDescent="0.25">
      <c r="A204"/>
      <c r="B204"/>
      <c r="C204"/>
      <c r="D204"/>
      <c r="E204" s="127"/>
      <c r="F204"/>
      <c r="G204"/>
      <c r="H204"/>
      <c r="I204"/>
      <c r="J204"/>
      <c r="K204"/>
      <c r="L204"/>
      <c r="M204"/>
      <c r="N204"/>
    </row>
    <row r="205" spans="1:14" x14ac:dyDescent="0.25">
      <c r="A205"/>
      <c r="B205"/>
      <c r="C205"/>
      <c r="D205"/>
      <c r="E205" s="127"/>
      <c r="F205"/>
      <c r="G205"/>
      <c r="H205"/>
      <c r="I205"/>
      <c r="J205"/>
      <c r="K205"/>
      <c r="L205"/>
      <c r="M205"/>
      <c r="N205"/>
    </row>
    <row r="206" spans="1:14" x14ac:dyDescent="0.25">
      <c r="A206"/>
      <c r="B206"/>
      <c r="C206"/>
      <c r="D206"/>
      <c r="E206" s="127"/>
      <c r="F206"/>
      <c r="G206"/>
      <c r="H206"/>
      <c r="I206"/>
      <c r="J206"/>
      <c r="K206"/>
      <c r="L206"/>
      <c r="M206"/>
      <c r="N206"/>
    </row>
    <row r="207" spans="1:14" x14ac:dyDescent="0.25">
      <c r="A207"/>
      <c r="B207"/>
      <c r="C207"/>
      <c r="D207"/>
      <c r="E207" s="127"/>
      <c r="F207"/>
      <c r="G207"/>
      <c r="H207"/>
      <c r="I207"/>
      <c r="J207"/>
      <c r="K207"/>
      <c r="L207"/>
      <c r="M207"/>
      <c r="N207"/>
    </row>
    <row r="208" spans="1:14" x14ac:dyDescent="0.25">
      <c r="A208"/>
      <c r="B208"/>
      <c r="C208"/>
      <c r="D208"/>
      <c r="E208" s="127"/>
      <c r="F208"/>
      <c r="G208"/>
      <c r="H208"/>
      <c r="I208"/>
      <c r="J208"/>
      <c r="K208"/>
      <c r="L208"/>
      <c r="M208"/>
      <c r="N208"/>
    </row>
    <row r="209" spans="1:14" x14ac:dyDescent="0.25">
      <c r="A209"/>
      <c r="B209"/>
      <c r="C209"/>
      <c r="D209"/>
      <c r="E209" s="127"/>
      <c r="F209"/>
      <c r="G209"/>
      <c r="H209"/>
      <c r="I209"/>
      <c r="J209"/>
      <c r="K209"/>
      <c r="L209"/>
      <c r="M209"/>
      <c r="N209"/>
    </row>
    <row r="210" spans="1:14" x14ac:dyDescent="0.25">
      <c r="A210"/>
      <c r="B210"/>
      <c r="C210"/>
      <c r="D210"/>
      <c r="E210" s="127"/>
      <c r="F210"/>
      <c r="G210"/>
      <c r="H210"/>
      <c r="I210"/>
      <c r="J210"/>
      <c r="K210"/>
      <c r="L210"/>
      <c r="M210"/>
      <c r="N210"/>
    </row>
    <row r="211" spans="1:14" x14ac:dyDescent="0.25">
      <c r="A211"/>
      <c r="B211"/>
      <c r="C211"/>
      <c r="D211"/>
      <c r="E211" s="127"/>
      <c r="F211"/>
      <c r="G211"/>
      <c r="H211"/>
      <c r="I211"/>
      <c r="J211"/>
      <c r="K211"/>
      <c r="L211"/>
      <c r="M211"/>
      <c r="N211"/>
    </row>
    <row r="212" spans="1:14" x14ac:dyDescent="0.25">
      <c r="A212"/>
      <c r="B212"/>
      <c r="C212"/>
      <c r="D212"/>
      <c r="E212" s="127"/>
      <c r="F212"/>
      <c r="G212"/>
      <c r="H212"/>
      <c r="I212"/>
      <c r="J212"/>
      <c r="K212"/>
      <c r="L212"/>
      <c r="M212"/>
      <c r="N212"/>
    </row>
    <row r="213" spans="1:14" x14ac:dyDescent="0.25">
      <c r="A213"/>
      <c r="B213"/>
      <c r="C213"/>
      <c r="D213"/>
      <c r="E213" s="127"/>
      <c r="F213"/>
      <c r="G213"/>
      <c r="H213"/>
      <c r="I213"/>
      <c r="J213"/>
      <c r="K213"/>
      <c r="L213"/>
      <c r="M213"/>
      <c r="N213"/>
    </row>
    <row r="214" spans="1:14" x14ac:dyDescent="0.25">
      <c r="A214"/>
      <c r="B214"/>
      <c r="C214"/>
      <c r="D214"/>
      <c r="E214" s="127"/>
      <c r="F214"/>
      <c r="G214"/>
      <c r="H214"/>
      <c r="I214"/>
      <c r="J214"/>
      <c r="K214"/>
      <c r="L214"/>
      <c r="M214"/>
      <c r="N214"/>
    </row>
    <row r="215" spans="1:14" x14ac:dyDescent="0.25">
      <c r="A215"/>
      <c r="B215"/>
      <c r="C215"/>
      <c r="D215"/>
      <c r="E215" s="127"/>
      <c r="F215"/>
      <c r="G215"/>
      <c r="H215"/>
      <c r="I215"/>
      <c r="J215"/>
      <c r="K215"/>
      <c r="L215"/>
      <c r="M215"/>
      <c r="N215"/>
    </row>
    <row r="216" spans="1:14" x14ac:dyDescent="0.25">
      <c r="A216"/>
      <c r="B216"/>
      <c r="C216"/>
      <c r="D216"/>
      <c r="E216" s="127"/>
      <c r="F216"/>
      <c r="G216"/>
      <c r="H216"/>
      <c r="I216"/>
      <c r="J216"/>
      <c r="K216"/>
      <c r="L216"/>
      <c r="M216"/>
      <c r="N216"/>
    </row>
    <row r="217" spans="1:14" x14ac:dyDescent="0.25">
      <c r="A217"/>
      <c r="B217"/>
      <c r="C217"/>
      <c r="D217"/>
      <c r="E217" s="127"/>
      <c r="F217"/>
      <c r="G217"/>
      <c r="H217"/>
      <c r="I217"/>
      <c r="J217"/>
      <c r="K217"/>
      <c r="L217"/>
      <c r="M217"/>
      <c r="N217"/>
    </row>
    <row r="218" spans="1:14" x14ac:dyDescent="0.25">
      <c r="A218"/>
      <c r="B218"/>
      <c r="C218"/>
      <c r="D218"/>
      <c r="E218" s="127"/>
      <c r="F218"/>
      <c r="G218"/>
      <c r="H218"/>
      <c r="I218"/>
      <c r="J218"/>
      <c r="K218"/>
      <c r="L218"/>
      <c r="M218"/>
      <c r="N218"/>
    </row>
    <row r="219" spans="1:14" x14ac:dyDescent="0.25">
      <c r="A219"/>
      <c r="B219"/>
      <c r="C219"/>
      <c r="D219"/>
      <c r="E219" s="127"/>
      <c r="F219"/>
      <c r="G219"/>
      <c r="H219"/>
      <c r="I219"/>
      <c r="J219"/>
      <c r="K219"/>
      <c r="L219"/>
      <c r="M219"/>
      <c r="N219"/>
    </row>
    <row r="220" spans="1:14" x14ac:dyDescent="0.25">
      <c r="A220"/>
      <c r="B220"/>
      <c r="C220"/>
      <c r="D220"/>
      <c r="E220" s="127"/>
      <c r="F220"/>
      <c r="G220"/>
      <c r="H220"/>
      <c r="I220"/>
      <c r="J220"/>
      <c r="K220"/>
      <c r="L220"/>
      <c r="M220"/>
      <c r="N220"/>
    </row>
    <row r="221" spans="1:14" x14ac:dyDescent="0.25">
      <c r="A221"/>
      <c r="B221"/>
      <c r="C221"/>
      <c r="D221"/>
      <c r="E221" s="127"/>
      <c r="F221"/>
      <c r="G221"/>
      <c r="H221"/>
      <c r="I221"/>
      <c r="J221"/>
      <c r="K221"/>
      <c r="L221"/>
      <c r="M221"/>
      <c r="N221"/>
    </row>
    <row r="222" spans="1:14" x14ac:dyDescent="0.25">
      <c r="A222"/>
      <c r="B222"/>
      <c r="C222"/>
      <c r="D222"/>
      <c r="E222" s="127"/>
      <c r="F222"/>
      <c r="G222"/>
      <c r="H222"/>
      <c r="I222"/>
      <c r="J222"/>
      <c r="K222"/>
      <c r="L222"/>
      <c r="M222"/>
      <c r="N222"/>
    </row>
    <row r="223" spans="1:14" x14ac:dyDescent="0.25">
      <c r="A223"/>
      <c r="B223"/>
      <c r="C223"/>
      <c r="D223"/>
      <c r="E223" s="127"/>
      <c r="F223"/>
      <c r="G223"/>
      <c r="H223"/>
      <c r="I223"/>
      <c r="J223"/>
      <c r="K223"/>
      <c r="L223"/>
      <c r="M223"/>
      <c r="N223"/>
    </row>
    <row r="224" spans="1:14" x14ac:dyDescent="0.25">
      <c r="A224"/>
      <c r="B224"/>
      <c r="C224"/>
      <c r="D224"/>
      <c r="E224" s="127"/>
      <c r="F224"/>
      <c r="G224"/>
      <c r="H224"/>
      <c r="I224"/>
      <c r="J224"/>
      <c r="K224"/>
      <c r="L224"/>
      <c r="M224"/>
      <c r="N224"/>
    </row>
    <row r="225" spans="1:14" x14ac:dyDescent="0.25">
      <c r="A225"/>
      <c r="B225"/>
      <c r="C225"/>
      <c r="D225"/>
      <c r="E225" s="127"/>
      <c r="F225"/>
      <c r="G225"/>
      <c r="H225"/>
      <c r="I225"/>
      <c r="J225"/>
      <c r="K225"/>
      <c r="L225"/>
      <c r="M225"/>
      <c r="N225"/>
    </row>
    <row r="226" spans="1:14" x14ac:dyDescent="0.25">
      <c r="A226"/>
      <c r="B226"/>
      <c r="C226"/>
      <c r="D226"/>
      <c r="E226" s="127"/>
      <c r="F226"/>
      <c r="G226"/>
      <c r="H226"/>
      <c r="I226"/>
      <c r="J226"/>
      <c r="K226"/>
      <c r="L226"/>
      <c r="M226"/>
      <c r="N226"/>
    </row>
    <row r="227" spans="1:14" x14ac:dyDescent="0.25">
      <c r="A227"/>
      <c r="B227"/>
      <c r="C227"/>
      <c r="D227"/>
      <c r="E227" s="127"/>
      <c r="F227"/>
      <c r="G227"/>
      <c r="H227"/>
      <c r="I227"/>
      <c r="J227"/>
      <c r="K227"/>
      <c r="L227"/>
      <c r="M227"/>
      <c r="N227"/>
    </row>
    <row r="228" spans="1:14" x14ac:dyDescent="0.25">
      <c r="A228"/>
      <c r="B228"/>
      <c r="C228"/>
      <c r="D228"/>
      <c r="E228" s="127"/>
      <c r="F228"/>
      <c r="G228"/>
      <c r="H228"/>
      <c r="I228"/>
      <c r="J228"/>
      <c r="K228"/>
      <c r="L228"/>
      <c r="M228"/>
      <c r="N228"/>
    </row>
    <row r="229" spans="1:14" x14ac:dyDescent="0.25">
      <c r="A229"/>
      <c r="B229"/>
      <c r="C229"/>
      <c r="D229"/>
      <c r="E229" s="127"/>
      <c r="F229"/>
      <c r="G229"/>
      <c r="H229"/>
      <c r="I229"/>
      <c r="J229"/>
      <c r="K229"/>
      <c r="L229"/>
      <c r="M229"/>
      <c r="N229"/>
    </row>
    <row r="230" spans="1:14" x14ac:dyDescent="0.25">
      <c r="A230"/>
      <c r="B230"/>
      <c r="C230"/>
      <c r="D230"/>
      <c r="E230" s="127"/>
      <c r="F230"/>
      <c r="G230"/>
      <c r="H230"/>
      <c r="I230"/>
      <c r="J230"/>
      <c r="K230"/>
      <c r="L230"/>
      <c r="M230"/>
      <c r="N230"/>
    </row>
    <row r="231" spans="1:14" x14ac:dyDescent="0.25">
      <c r="A231"/>
      <c r="B231"/>
      <c r="C231"/>
      <c r="D231"/>
      <c r="E231" s="127"/>
      <c r="F231"/>
      <c r="G231"/>
      <c r="H231"/>
      <c r="I231"/>
      <c r="J231"/>
      <c r="K231"/>
      <c r="L231"/>
      <c r="M231"/>
      <c r="N231"/>
    </row>
    <row r="232" spans="1:14" x14ac:dyDescent="0.25">
      <c r="A232"/>
      <c r="B232"/>
      <c r="C232"/>
      <c r="D232"/>
      <c r="E232" s="127"/>
      <c r="F232"/>
      <c r="G232"/>
      <c r="H232"/>
      <c r="I232"/>
      <c r="J232"/>
      <c r="K232"/>
      <c r="L232"/>
      <c r="M232"/>
      <c r="N232"/>
    </row>
    <row r="233" spans="1:14" x14ac:dyDescent="0.25">
      <c r="A233"/>
      <c r="B233"/>
      <c r="C233"/>
      <c r="D233"/>
      <c r="E233" s="127"/>
      <c r="F233"/>
      <c r="G233"/>
      <c r="H233"/>
      <c r="I233"/>
      <c r="J233"/>
      <c r="K233"/>
      <c r="L233"/>
      <c r="M233"/>
      <c r="N233"/>
    </row>
  </sheetData>
  <autoFilter ref="A1:M188" xr:uid="{00000000-0001-0000-0300-000000000000}"/>
  <sortState xmlns:xlrd2="http://schemas.microsoft.com/office/spreadsheetml/2017/richdata2" ref="A2:I233">
    <sortCondition ref="A2:A233"/>
  </sortState>
  <phoneticPr fontId="11" type="noConversion"/>
  <dataValidations count="3">
    <dataValidation type="list" showErrorMessage="1" sqref="H2:H118 H152:H188 H234:H65207" xr:uid="{00000000-0002-0000-0300-000001000000}">
      <formula1>TALENT_CARD</formula1>
    </dataValidation>
    <dataValidation type="list" showErrorMessage="1" sqref="G2:G118 G152:G188 G234:G65207" xr:uid="{00000000-0002-0000-0300-000002000000}">
      <formula1>NATIONALITY</formula1>
    </dataValidation>
    <dataValidation type="list" showErrorMessage="1" sqref="D2:D118 D152:D188 D234:D65207" xr:uid="{00000000-0002-0000-0300-000003000000}">
      <formula1>GENDER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4"/>
  <sheetViews>
    <sheetView topLeftCell="A261" workbookViewId="0">
      <selection activeCell="A2" sqref="A2:J188"/>
    </sheetView>
  </sheetViews>
  <sheetFormatPr baseColWidth="10" defaultColWidth="9.140625" defaultRowHeight="15" x14ac:dyDescent="0.25"/>
  <cols>
    <col min="1" max="1" width="7.42578125" style="80" customWidth="1"/>
    <col min="2" max="2" width="16.140625" style="17" bestFit="1" customWidth="1"/>
    <col min="3" max="3" width="15" style="17" bestFit="1" customWidth="1"/>
    <col min="4" max="4" width="6.5703125" style="17" customWidth="1"/>
    <col min="5" max="5" width="10.140625" style="17" bestFit="1" customWidth="1"/>
    <col min="6" max="7" width="12" style="17" bestFit="1" customWidth="1"/>
    <col min="8" max="8" width="7" style="17" customWidth="1"/>
    <col min="9" max="9" width="6.28515625" style="109" bestFit="1" customWidth="1"/>
    <col min="10" max="16384" width="9.140625" style="17"/>
  </cols>
  <sheetData>
    <row r="1" spans="1:12" ht="78" thickBot="1" x14ac:dyDescent="0.3">
      <c r="A1" s="103"/>
      <c r="B1" s="103" t="s">
        <v>45</v>
      </c>
      <c r="C1" s="103" t="s">
        <v>44</v>
      </c>
      <c r="D1" s="103" t="s">
        <v>944</v>
      </c>
      <c r="E1" s="103" t="s">
        <v>945</v>
      </c>
      <c r="F1" s="103" t="s">
        <v>946</v>
      </c>
      <c r="G1" s="103" t="s">
        <v>947</v>
      </c>
      <c r="H1" s="103" t="s">
        <v>948</v>
      </c>
      <c r="I1" s="106" t="s">
        <v>1219</v>
      </c>
      <c r="J1" s="104"/>
      <c r="K1" s="105" t="s">
        <v>1218</v>
      </c>
    </row>
    <row r="2" spans="1:12" x14ac:dyDescent="0.25">
      <c r="A2" s="111">
        <v>28679</v>
      </c>
      <c r="B2" s="18" t="s">
        <v>479</v>
      </c>
      <c r="C2" s="18" t="s">
        <v>478</v>
      </c>
      <c r="D2" s="18" t="s">
        <v>689</v>
      </c>
      <c r="E2" s="124">
        <v>37225</v>
      </c>
      <c r="F2" s="18" t="s">
        <v>15</v>
      </c>
      <c r="G2" s="18" t="s">
        <v>47</v>
      </c>
      <c r="H2" s="18" t="s">
        <v>59</v>
      </c>
      <c r="I2" s="109">
        <v>2020</v>
      </c>
      <c r="J2" s="19">
        <f t="shared" ref="J2:J65" si="0">IF(A1=A2,1,IF(A2=A3,1,0))</f>
        <v>0</v>
      </c>
      <c r="K2" s="100" t="s">
        <v>1216</v>
      </c>
      <c r="L2" s="101" t="s">
        <v>1211</v>
      </c>
    </row>
    <row r="3" spans="1:12" x14ac:dyDescent="0.25">
      <c r="A3" s="111">
        <v>44319</v>
      </c>
      <c r="B3" s="18" t="s">
        <v>366</v>
      </c>
      <c r="C3" s="18" t="s">
        <v>365</v>
      </c>
      <c r="D3" s="18" t="s">
        <v>689</v>
      </c>
      <c r="E3" s="124">
        <v>36923</v>
      </c>
      <c r="F3" s="18" t="s">
        <v>15</v>
      </c>
      <c r="G3" s="18" t="s">
        <v>47</v>
      </c>
      <c r="H3" s="18" t="s">
        <v>48</v>
      </c>
      <c r="I3" s="109">
        <v>2020</v>
      </c>
      <c r="J3" s="19">
        <f t="shared" si="0"/>
        <v>0</v>
      </c>
      <c r="K3" s="101"/>
      <c r="L3" s="102" t="s">
        <v>1212</v>
      </c>
    </row>
    <row r="4" spans="1:12" x14ac:dyDescent="0.25">
      <c r="A4" s="111">
        <v>46467</v>
      </c>
      <c r="B4" s="18" t="s">
        <v>565</v>
      </c>
      <c r="C4" s="18" t="s">
        <v>564</v>
      </c>
      <c r="D4" s="18" t="s">
        <v>689</v>
      </c>
      <c r="E4" s="124">
        <v>37287</v>
      </c>
      <c r="F4" s="18" t="s">
        <v>15</v>
      </c>
      <c r="G4" s="18" t="s">
        <v>47</v>
      </c>
      <c r="H4" s="18" t="s">
        <v>59</v>
      </c>
      <c r="I4" s="109">
        <v>2020</v>
      </c>
      <c r="J4" s="19">
        <f t="shared" si="0"/>
        <v>0</v>
      </c>
      <c r="K4" s="101"/>
      <c r="L4" s="102" t="s">
        <v>1213</v>
      </c>
    </row>
    <row r="5" spans="1:12" x14ac:dyDescent="0.25">
      <c r="A5" s="111">
        <v>46756</v>
      </c>
      <c r="B5" s="18" t="s">
        <v>575</v>
      </c>
      <c r="C5" s="18" t="s">
        <v>399</v>
      </c>
      <c r="D5" s="18" t="s">
        <v>689</v>
      </c>
      <c r="E5" s="124">
        <v>36964</v>
      </c>
      <c r="F5" s="18" t="s">
        <v>15</v>
      </c>
      <c r="G5" s="18" t="s">
        <v>47</v>
      </c>
      <c r="H5" s="18" t="s">
        <v>48</v>
      </c>
      <c r="I5" s="109">
        <v>2020</v>
      </c>
      <c r="J5" s="19">
        <f t="shared" si="0"/>
        <v>0</v>
      </c>
      <c r="K5" s="101"/>
      <c r="L5" s="102" t="s">
        <v>1214</v>
      </c>
    </row>
    <row r="6" spans="1:12" x14ac:dyDescent="0.25">
      <c r="A6" s="111">
        <v>47287</v>
      </c>
      <c r="B6" s="17" t="s">
        <v>614</v>
      </c>
      <c r="C6" s="17" t="s">
        <v>542</v>
      </c>
      <c r="D6" s="17" t="s">
        <v>689</v>
      </c>
      <c r="E6" s="126">
        <v>37263</v>
      </c>
      <c r="F6" s="17" t="s">
        <v>15</v>
      </c>
      <c r="G6" s="17" t="s">
        <v>47</v>
      </c>
      <c r="H6" s="17" t="s">
        <v>48</v>
      </c>
      <c r="I6" s="109">
        <v>2020</v>
      </c>
      <c r="J6" s="19">
        <f t="shared" si="0"/>
        <v>0</v>
      </c>
      <c r="K6" s="101"/>
      <c r="L6" s="102" t="s">
        <v>1215</v>
      </c>
    </row>
    <row r="7" spans="1:12" x14ac:dyDescent="0.25">
      <c r="A7" s="111">
        <v>50057</v>
      </c>
      <c r="B7" s="18" t="s">
        <v>887</v>
      </c>
      <c r="C7" s="18" t="s">
        <v>886</v>
      </c>
      <c r="D7" s="18" t="s">
        <v>689</v>
      </c>
      <c r="E7" s="124">
        <v>37200</v>
      </c>
      <c r="F7" s="18" t="s">
        <v>16</v>
      </c>
      <c r="G7" s="18" t="s">
        <v>47</v>
      </c>
      <c r="H7" s="18" t="s">
        <v>48</v>
      </c>
      <c r="I7" s="109">
        <v>2018</v>
      </c>
      <c r="J7" s="19">
        <f t="shared" si="0"/>
        <v>0</v>
      </c>
      <c r="K7" s="101"/>
      <c r="L7" s="101"/>
    </row>
    <row r="8" spans="1:12" x14ac:dyDescent="0.25">
      <c r="A8" s="111">
        <v>50112</v>
      </c>
      <c r="B8" s="18" t="s">
        <v>892</v>
      </c>
      <c r="C8" s="18" t="s">
        <v>822</v>
      </c>
      <c r="D8" s="18" t="s">
        <v>689</v>
      </c>
      <c r="E8" s="124">
        <v>37009</v>
      </c>
      <c r="F8" s="18" t="s">
        <v>16</v>
      </c>
      <c r="G8" s="18" t="s">
        <v>47</v>
      </c>
      <c r="H8" s="18" t="s">
        <v>59</v>
      </c>
      <c r="I8" s="109">
        <v>2018</v>
      </c>
      <c r="J8" s="19">
        <f t="shared" si="0"/>
        <v>0</v>
      </c>
      <c r="K8" s="100" t="s">
        <v>1217</v>
      </c>
      <c r="L8" s="101" t="s">
        <v>1220</v>
      </c>
    </row>
    <row r="9" spans="1:12" x14ac:dyDescent="0.25">
      <c r="A9" s="111">
        <v>50704</v>
      </c>
      <c r="B9" s="18" t="s">
        <v>390</v>
      </c>
      <c r="C9" s="18" t="s">
        <v>389</v>
      </c>
      <c r="D9" s="18" t="s">
        <v>689</v>
      </c>
      <c r="E9" s="124">
        <v>37571</v>
      </c>
      <c r="F9" s="18" t="s">
        <v>15</v>
      </c>
      <c r="G9" s="18" t="s">
        <v>47</v>
      </c>
      <c r="H9" s="18" t="s">
        <v>48</v>
      </c>
      <c r="I9" s="109">
        <v>2020</v>
      </c>
      <c r="J9" s="19">
        <f t="shared" si="0"/>
        <v>0</v>
      </c>
    </row>
    <row r="10" spans="1:12" x14ac:dyDescent="0.25">
      <c r="A10" s="111">
        <v>50708</v>
      </c>
      <c r="B10" s="17" t="s">
        <v>582</v>
      </c>
      <c r="C10" s="17" t="s">
        <v>569</v>
      </c>
      <c r="D10" s="17" t="s">
        <v>689</v>
      </c>
      <c r="E10" s="126">
        <v>37177</v>
      </c>
      <c r="F10" s="17" t="s">
        <v>15</v>
      </c>
      <c r="G10" s="17" t="s">
        <v>47</v>
      </c>
      <c r="H10" s="17" t="s">
        <v>48</v>
      </c>
      <c r="I10" s="109">
        <v>2020</v>
      </c>
      <c r="J10" s="19">
        <f t="shared" si="0"/>
        <v>0</v>
      </c>
    </row>
    <row r="11" spans="1:12" x14ac:dyDescent="0.25">
      <c r="A11" s="111">
        <v>54484</v>
      </c>
      <c r="B11" s="18" t="s">
        <v>467</v>
      </c>
      <c r="C11" s="18" t="s">
        <v>466</v>
      </c>
      <c r="D11" s="18" t="s">
        <v>689</v>
      </c>
      <c r="E11" s="124">
        <v>37567</v>
      </c>
      <c r="F11" s="18" t="s">
        <v>16</v>
      </c>
      <c r="G11" s="18" t="s">
        <v>47</v>
      </c>
      <c r="H11" s="18" t="s">
        <v>59</v>
      </c>
      <c r="I11" s="109">
        <v>2020</v>
      </c>
      <c r="J11" s="19">
        <f t="shared" si="0"/>
        <v>0</v>
      </c>
    </row>
    <row r="12" spans="1:12" x14ac:dyDescent="0.25">
      <c r="A12" s="111">
        <v>54721</v>
      </c>
      <c r="B12" s="18" t="s">
        <v>370</v>
      </c>
      <c r="C12" s="18" t="s">
        <v>319</v>
      </c>
      <c r="D12" s="18" t="s">
        <v>689</v>
      </c>
      <c r="E12" s="124">
        <v>37184</v>
      </c>
      <c r="F12" s="18" t="s">
        <v>16</v>
      </c>
      <c r="G12" s="18" t="s">
        <v>47</v>
      </c>
      <c r="H12" s="18" t="s">
        <v>48</v>
      </c>
      <c r="I12" s="109">
        <v>2020</v>
      </c>
      <c r="J12" s="19">
        <f t="shared" si="0"/>
        <v>0</v>
      </c>
    </row>
    <row r="13" spans="1:12" x14ac:dyDescent="0.25">
      <c r="A13" s="111">
        <v>54726</v>
      </c>
      <c r="B13" s="18" t="s">
        <v>893</v>
      </c>
      <c r="C13" s="18" t="s">
        <v>354</v>
      </c>
      <c r="D13" s="18" t="s">
        <v>689</v>
      </c>
      <c r="E13" s="124">
        <v>36977</v>
      </c>
      <c r="F13" s="18" t="s">
        <v>17</v>
      </c>
      <c r="G13" s="18" t="s">
        <v>47</v>
      </c>
      <c r="H13" s="18" t="s">
        <v>59</v>
      </c>
      <c r="I13" s="109">
        <v>2018</v>
      </c>
      <c r="J13" s="19">
        <f t="shared" si="0"/>
        <v>0</v>
      </c>
    </row>
    <row r="14" spans="1:12" x14ac:dyDescent="0.25">
      <c r="A14" s="111">
        <v>55520</v>
      </c>
      <c r="B14" s="17" t="s">
        <v>584</v>
      </c>
      <c r="C14" s="17" t="s">
        <v>279</v>
      </c>
      <c r="D14" s="17" t="s">
        <v>689</v>
      </c>
      <c r="E14" s="126">
        <v>37946</v>
      </c>
      <c r="F14" s="17" t="s">
        <v>15</v>
      </c>
      <c r="G14" s="17" t="s">
        <v>47</v>
      </c>
      <c r="H14" s="17" t="s">
        <v>59</v>
      </c>
      <c r="I14" s="109">
        <v>2020</v>
      </c>
      <c r="J14" s="19">
        <f t="shared" si="0"/>
        <v>0</v>
      </c>
    </row>
    <row r="15" spans="1:12" x14ac:dyDescent="0.25">
      <c r="A15" s="111">
        <v>56070</v>
      </c>
      <c r="B15" s="18" t="s">
        <v>450</v>
      </c>
      <c r="C15" s="18" t="s">
        <v>449</v>
      </c>
      <c r="D15" s="18" t="s">
        <v>689</v>
      </c>
      <c r="E15" s="124">
        <v>37266</v>
      </c>
      <c r="F15" s="18" t="s">
        <v>16</v>
      </c>
      <c r="G15" s="18" t="s">
        <v>47</v>
      </c>
      <c r="H15" s="18" t="s">
        <v>59</v>
      </c>
      <c r="I15" s="109">
        <v>2020</v>
      </c>
      <c r="J15" s="19">
        <f t="shared" si="0"/>
        <v>0</v>
      </c>
    </row>
    <row r="16" spans="1:12" x14ac:dyDescent="0.25">
      <c r="A16" s="111">
        <v>56117</v>
      </c>
      <c r="B16" s="18" t="s">
        <v>864</v>
      </c>
      <c r="C16" s="18" t="s">
        <v>863</v>
      </c>
      <c r="D16" s="18" t="s">
        <v>689</v>
      </c>
      <c r="E16" s="124">
        <v>36925</v>
      </c>
      <c r="F16" s="18" t="s">
        <v>15</v>
      </c>
      <c r="G16" s="18" t="s">
        <v>47</v>
      </c>
      <c r="H16" s="18" t="s">
        <v>59</v>
      </c>
      <c r="I16" s="109">
        <v>2018</v>
      </c>
      <c r="J16" s="19">
        <f t="shared" si="0"/>
        <v>0</v>
      </c>
    </row>
    <row r="17" spans="1:10" x14ac:dyDescent="0.25">
      <c r="A17" s="111">
        <v>56357</v>
      </c>
      <c r="B17" s="18" t="s">
        <v>472</v>
      </c>
      <c r="C17" s="18" t="s">
        <v>412</v>
      </c>
      <c r="D17" s="18" t="s">
        <v>689</v>
      </c>
      <c r="E17" s="124">
        <v>36940</v>
      </c>
      <c r="F17" s="18" t="s">
        <v>15</v>
      </c>
      <c r="G17" s="18" t="s">
        <v>47</v>
      </c>
      <c r="H17" s="18" t="s">
        <v>48</v>
      </c>
      <c r="I17" s="109">
        <v>2020</v>
      </c>
      <c r="J17" s="19">
        <f t="shared" si="0"/>
        <v>0</v>
      </c>
    </row>
    <row r="18" spans="1:10" x14ac:dyDescent="0.25">
      <c r="A18" s="111">
        <v>56395</v>
      </c>
      <c r="B18" s="18" t="s">
        <v>499</v>
      </c>
      <c r="C18" s="18" t="s">
        <v>498</v>
      </c>
      <c r="D18" s="18" t="s">
        <v>689</v>
      </c>
      <c r="E18" s="124">
        <v>37680</v>
      </c>
      <c r="F18" s="18" t="s">
        <v>15</v>
      </c>
      <c r="G18" s="18" t="s">
        <v>47</v>
      </c>
      <c r="H18" s="18" t="s">
        <v>59</v>
      </c>
      <c r="I18" s="109">
        <v>2020</v>
      </c>
      <c r="J18" s="19">
        <f t="shared" si="0"/>
        <v>0</v>
      </c>
    </row>
    <row r="19" spans="1:10" x14ac:dyDescent="0.25">
      <c r="A19" s="111">
        <v>56563</v>
      </c>
      <c r="B19" s="18" t="s">
        <v>879</v>
      </c>
      <c r="C19" s="18" t="s">
        <v>456</v>
      </c>
      <c r="D19" s="18" t="s">
        <v>689</v>
      </c>
      <c r="E19" s="124">
        <v>36928</v>
      </c>
      <c r="F19" s="18" t="s">
        <v>17</v>
      </c>
      <c r="G19" s="18" t="s">
        <v>47</v>
      </c>
      <c r="H19" s="18" t="s">
        <v>48</v>
      </c>
      <c r="I19" s="109">
        <v>2018</v>
      </c>
      <c r="J19" s="19">
        <f t="shared" si="0"/>
        <v>0</v>
      </c>
    </row>
    <row r="20" spans="1:10" x14ac:dyDescent="0.25">
      <c r="A20" s="111">
        <v>56885</v>
      </c>
      <c r="B20" s="17" t="s">
        <v>617</v>
      </c>
      <c r="C20" s="17" t="s">
        <v>362</v>
      </c>
      <c r="D20" s="17" t="s">
        <v>689</v>
      </c>
      <c r="E20" s="126">
        <v>37666</v>
      </c>
      <c r="F20" s="17" t="s">
        <v>17</v>
      </c>
      <c r="G20" s="17" t="s">
        <v>47</v>
      </c>
      <c r="H20" s="17" t="s">
        <v>48</v>
      </c>
      <c r="I20" s="109">
        <v>2020</v>
      </c>
      <c r="J20" s="19">
        <f t="shared" si="0"/>
        <v>0</v>
      </c>
    </row>
    <row r="21" spans="1:10" x14ac:dyDescent="0.25">
      <c r="A21" s="111">
        <v>56886</v>
      </c>
      <c r="B21" s="18" t="s">
        <v>557</v>
      </c>
      <c r="C21" s="18" t="s">
        <v>556</v>
      </c>
      <c r="D21" s="18" t="s">
        <v>689</v>
      </c>
      <c r="E21" s="124">
        <v>37842</v>
      </c>
      <c r="F21" s="18" t="s">
        <v>17</v>
      </c>
      <c r="G21" s="18" t="s">
        <v>47</v>
      </c>
      <c r="H21" s="18" t="s">
        <v>48</v>
      </c>
      <c r="I21" s="109">
        <v>2020</v>
      </c>
      <c r="J21" s="19">
        <f t="shared" si="0"/>
        <v>0</v>
      </c>
    </row>
    <row r="22" spans="1:10" x14ac:dyDescent="0.25">
      <c r="A22" s="111">
        <v>56909</v>
      </c>
      <c r="B22" s="18" t="s">
        <v>408</v>
      </c>
      <c r="C22" s="18" t="s">
        <v>286</v>
      </c>
      <c r="D22" s="18" t="s">
        <v>689</v>
      </c>
      <c r="E22" s="124">
        <v>37275</v>
      </c>
      <c r="F22" s="18" t="s">
        <v>17</v>
      </c>
      <c r="G22" s="18" t="s">
        <v>47</v>
      </c>
      <c r="H22" s="18" t="s">
        <v>48</v>
      </c>
      <c r="I22" s="109">
        <v>2020</v>
      </c>
      <c r="J22" s="19">
        <f t="shared" si="0"/>
        <v>0</v>
      </c>
    </row>
    <row r="23" spans="1:10" x14ac:dyDescent="0.25">
      <c r="A23" s="111">
        <v>57867</v>
      </c>
      <c r="B23" s="18" t="s">
        <v>865</v>
      </c>
      <c r="C23" s="18" t="s">
        <v>362</v>
      </c>
      <c r="D23" s="18" t="s">
        <v>689</v>
      </c>
      <c r="E23" s="124">
        <v>37138</v>
      </c>
      <c r="F23" s="18" t="s">
        <v>15</v>
      </c>
      <c r="G23" s="18" t="s">
        <v>47</v>
      </c>
      <c r="H23" s="18" t="s">
        <v>48</v>
      </c>
      <c r="I23" s="109">
        <v>2018</v>
      </c>
      <c r="J23" s="19">
        <f t="shared" si="0"/>
        <v>0</v>
      </c>
    </row>
    <row r="24" spans="1:10" x14ac:dyDescent="0.25">
      <c r="A24" s="111">
        <v>57998</v>
      </c>
      <c r="B24" s="18" t="s">
        <v>419</v>
      </c>
      <c r="C24" s="18" t="s">
        <v>288</v>
      </c>
      <c r="D24" s="18" t="s">
        <v>689</v>
      </c>
      <c r="E24" s="124">
        <v>37581</v>
      </c>
      <c r="F24" s="18" t="s">
        <v>15</v>
      </c>
      <c r="G24" s="18" t="s">
        <v>47</v>
      </c>
      <c r="H24" s="18" t="s">
        <v>48</v>
      </c>
      <c r="I24" s="109">
        <v>2020</v>
      </c>
      <c r="J24" s="19">
        <f t="shared" si="0"/>
        <v>0</v>
      </c>
    </row>
    <row r="25" spans="1:10" x14ac:dyDescent="0.25">
      <c r="A25" s="111">
        <v>57999</v>
      </c>
      <c r="B25" s="18" t="s">
        <v>160</v>
      </c>
      <c r="C25" s="18" t="s">
        <v>855</v>
      </c>
      <c r="D25" s="18" t="s">
        <v>689</v>
      </c>
      <c r="E25" s="124">
        <v>37199</v>
      </c>
      <c r="F25" s="18" t="s">
        <v>15</v>
      </c>
      <c r="G25" s="18" t="s">
        <v>47</v>
      </c>
      <c r="H25" s="18" t="s">
        <v>48</v>
      </c>
      <c r="I25" s="109">
        <v>2018</v>
      </c>
      <c r="J25" s="19">
        <f t="shared" si="0"/>
        <v>0</v>
      </c>
    </row>
    <row r="26" spans="1:10" x14ac:dyDescent="0.25">
      <c r="A26" s="111">
        <v>58064</v>
      </c>
      <c r="B26" s="18" t="s">
        <v>525</v>
      </c>
      <c r="C26" s="18" t="s">
        <v>368</v>
      </c>
      <c r="D26" s="18" t="s">
        <v>689</v>
      </c>
      <c r="E26" s="124">
        <v>37790</v>
      </c>
      <c r="F26" s="18" t="s">
        <v>15</v>
      </c>
      <c r="G26" s="18" t="s">
        <v>47</v>
      </c>
      <c r="H26" s="18" t="s">
        <v>59</v>
      </c>
      <c r="I26" s="109">
        <v>2020</v>
      </c>
      <c r="J26" s="19">
        <f t="shared" si="0"/>
        <v>0</v>
      </c>
    </row>
    <row r="27" spans="1:10" x14ac:dyDescent="0.25">
      <c r="A27" s="111">
        <v>58965</v>
      </c>
      <c r="B27" s="17" t="s">
        <v>649</v>
      </c>
      <c r="C27" s="17" t="s">
        <v>362</v>
      </c>
      <c r="D27" s="17" t="s">
        <v>689</v>
      </c>
      <c r="E27" s="126">
        <v>37123</v>
      </c>
      <c r="F27" s="17" t="s">
        <v>15</v>
      </c>
      <c r="G27" s="17" t="s">
        <v>47</v>
      </c>
      <c r="H27" s="17" t="s">
        <v>59</v>
      </c>
      <c r="I27" s="109">
        <v>2020</v>
      </c>
      <c r="J27" s="19">
        <f t="shared" si="0"/>
        <v>0</v>
      </c>
    </row>
    <row r="28" spans="1:10" x14ac:dyDescent="0.25">
      <c r="A28" s="111">
        <v>59245</v>
      </c>
      <c r="B28" s="18" t="s">
        <v>394</v>
      </c>
      <c r="C28" s="18" t="s">
        <v>393</v>
      </c>
      <c r="D28" s="18" t="s">
        <v>689</v>
      </c>
      <c r="E28" s="124">
        <v>37541</v>
      </c>
      <c r="F28" s="18" t="s">
        <v>15</v>
      </c>
      <c r="G28" s="18" t="s">
        <v>47</v>
      </c>
      <c r="H28" s="18" t="s">
        <v>59</v>
      </c>
      <c r="I28" s="109">
        <v>2020</v>
      </c>
      <c r="J28" s="19">
        <f t="shared" si="0"/>
        <v>0</v>
      </c>
    </row>
    <row r="29" spans="1:10" x14ac:dyDescent="0.25">
      <c r="A29" s="111">
        <v>59478</v>
      </c>
      <c r="B29" s="81" t="s">
        <v>328</v>
      </c>
      <c r="C29" s="81" t="s">
        <v>327</v>
      </c>
      <c r="D29" s="81" t="s">
        <v>689</v>
      </c>
      <c r="E29" s="125">
        <v>38152</v>
      </c>
      <c r="F29" s="81" t="s">
        <v>15</v>
      </c>
      <c r="G29" s="81" t="s">
        <v>47</v>
      </c>
      <c r="H29" s="81" t="s">
        <v>48</v>
      </c>
      <c r="I29" s="110">
        <v>2021</v>
      </c>
      <c r="J29" s="19">
        <f t="shared" si="0"/>
        <v>0</v>
      </c>
    </row>
    <row r="30" spans="1:10" x14ac:dyDescent="0.25">
      <c r="A30" s="111">
        <v>61159</v>
      </c>
      <c r="B30" s="18" t="s">
        <v>501</v>
      </c>
      <c r="C30" s="18" t="s">
        <v>500</v>
      </c>
      <c r="D30" s="18" t="s">
        <v>689</v>
      </c>
      <c r="E30" s="124">
        <v>37259</v>
      </c>
      <c r="F30" s="18" t="s">
        <v>15</v>
      </c>
      <c r="G30" s="18" t="s">
        <v>47</v>
      </c>
      <c r="H30" s="18" t="s">
        <v>59</v>
      </c>
      <c r="I30" s="109">
        <v>2020</v>
      </c>
      <c r="J30" s="19">
        <f t="shared" si="0"/>
        <v>0</v>
      </c>
    </row>
    <row r="31" spans="1:10" x14ac:dyDescent="0.25">
      <c r="A31" s="111">
        <v>61218</v>
      </c>
      <c r="B31" s="18" t="s">
        <v>395</v>
      </c>
      <c r="C31" s="18" t="s">
        <v>354</v>
      </c>
      <c r="D31" s="18" t="s">
        <v>689</v>
      </c>
      <c r="E31" s="124">
        <v>37465</v>
      </c>
      <c r="F31" s="18" t="s">
        <v>17</v>
      </c>
      <c r="G31" s="18" t="s">
        <v>47</v>
      </c>
      <c r="H31" s="18" t="s">
        <v>59</v>
      </c>
      <c r="I31" s="109">
        <v>2020</v>
      </c>
      <c r="J31" s="19">
        <f t="shared" si="0"/>
        <v>0</v>
      </c>
    </row>
    <row r="32" spans="1:10" x14ac:dyDescent="0.25">
      <c r="A32" s="111">
        <v>61332</v>
      </c>
      <c r="B32" t="s">
        <v>952</v>
      </c>
      <c r="C32" t="s">
        <v>953</v>
      </c>
      <c r="D32" t="s">
        <v>689</v>
      </c>
      <c r="E32" s="127">
        <v>38046</v>
      </c>
      <c r="F32" t="s">
        <v>17</v>
      </c>
      <c r="G32" t="s">
        <v>53</v>
      </c>
      <c r="H32" t="s">
        <v>59</v>
      </c>
      <c r="I32" s="110">
        <v>2022</v>
      </c>
      <c r="J32" s="19">
        <f t="shared" si="0"/>
        <v>0</v>
      </c>
    </row>
    <row r="33" spans="1:10" x14ac:dyDescent="0.25">
      <c r="A33" s="111">
        <v>61417</v>
      </c>
      <c r="B33" s="18" t="s">
        <v>152</v>
      </c>
      <c r="C33" s="18" t="s">
        <v>367</v>
      </c>
      <c r="D33" s="18" t="s">
        <v>689</v>
      </c>
      <c r="E33" s="124">
        <v>37064</v>
      </c>
      <c r="F33" s="18" t="s">
        <v>16</v>
      </c>
      <c r="G33" s="18" t="s">
        <v>47</v>
      </c>
      <c r="H33" s="18" t="s">
        <v>48</v>
      </c>
      <c r="I33" s="109">
        <v>2020</v>
      </c>
      <c r="J33" s="19">
        <f t="shared" si="0"/>
        <v>0</v>
      </c>
    </row>
    <row r="34" spans="1:10" x14ac:dyDescent="0.25">
      <c r="A34" s="111">
        <v>61585</v>
      </c>
      <c r="B34" s="18" t="s">
        <v>519</v>
      </c>
      <c r="C34" s="18" t="s">
        <v>518</v>
      </c>
      <c r="D34" s="18" t="s">
        <v>689</v>
      </c>
      <c r="E34" s="124">
        <v>37376</v>
      </c>
      <c r="F34" s="18" t="s">
        <v>15</v>
      </c>
      <c r="G34" s="18" t="s">
        <v>47</v>
      </c>
      <c r="H34" s="18" t="s">
        <v>48</v>
      </c>
      <c r="I34" s="109">
        <v>2020</v>
      </c>
      <c r="J34" s="19">
        <f t="shared" si="0"/>
        <v>0</v>
      </c>
    </row>
    <row r="35" spans="1:10" x14ac:dyDescent="0.25">
      <c r="A35" s="111">
        <v>61623</v>
      </c>
      <c r="B35" s="81" t="s">
        <v>530</v>
      </c>
      <c r="C35" s="81" t="s">
        <v>529</v>
      </c>
      <c r="D35" s="81" t="s">
        <v>689</v>
      </c>
      <c r="E35" s="125">
        <v>38182</v>
      </c>
      <c r="F35" s="81" t="s">
        <v>15</v>
      </c>
      <c r="G35" s="81" t="s">
        <v>47</v>
      </c>
      <c r="H35" s="81" t="s">
        <v>48</v>
      </c>
      <c r="I35" s="110">
        <v>2021</v>
      </c>
      <c r="J35" s="19">
        <f t="shared" si="0"/>
        <v>0</v>
      </c>
    </row>
    <row r="36" spans="1:10" x14ac:dyDescent="0.25">
      <c r="A36" s="111">
        <v>61625</v>
      </c>
      <c r="B36" s="18" t="s">
        <v>537</v>
      </c>
      <c r="C36" s="18" t="s">
        <v>384</v>
      </c>
      <c r="D36" s="18" t="s">
        <v>689</v>
      </c>
      <c r="E36" s="124">
        <v>37444</v>
      </c>
      <c r="F36" s="18" t="s">
        <v>15</v>
      </c>
      <c r="G36" s="18" t="s">
        <v>47</v>
      </c>
      <c r="H36" s="18" t="s">
        <v>48</v>
      </c>
      <c r="I36" s="109">
        <v>2020</v>
      </c>
      <c r="J36" s="19">
        <f t="shared" si="0"/>
        <v>0</v>
      </c>
    </row>
    <row r="37" spans="1:10" x14ac:dyDescent="0.25">
      <c r="A37" s="111">
        <v>61629</v>
      </c>
      <c r="B37" s="81" t="s">
        <v>588</v>
      </c>
      <c r="C37" s="81" t="s">
        <v>579</v>
      </c>
      <c r="D37" s="81" t="s">
        <v>689</v>
      </c>
      <c r="E37" s="125">
        <v>38146</v>
      </c>
      <c r="F37" s="81" t="s">
        <v>15</v>
      </c>
      <c r="G37" s="81" t="s">
        <v>47</v>
      </c>
      <c r="H37" s="81" t="s">
        <v>59</v>
      </c>
      <c r="I37" s="110">
        <v>2021</v>
      </c>
      <c r="J37" s="19">
        <f t="shared" si="0"/>
        <v>0</v>
      </c>
    </row>
    <row r="38" spans="1:10" x14ac:dyDescent="0.25">
      <c r="A38" s="111">
        <v>61996</v>
      </c>
      <c r="B38" s="18" t="s">
        <v>489</v>
      </c>
      <c r="C38" s="18" t="s">
        <v>273</v>
      </c>
      <c r="D38" s="18" t="s">
        <v>689</v>
      </c>
      <c r="E38" s="124">
        <v>37426</v>
      </c>
      <c r="F38" s="18" t="s">
        <v>15</v>
      </c>
      <c r="G38" s="18" t="s">
        <v>47</v>
      </c>
      <c r="H38" s="18" t="s">
        <v>59</v>
      </c>
      <c r="I38" s="109">
        <v>2020</v>
      </c>
      <c r="J38" s="19">
        <f t="shared" si="0"/>
        <v>0</v>
      </c>
    </row>
    <row r="39" spans="1:10" x14ac:dyDescent="0.25">
      <c r="A39" s="111">
        <v>62488</v>
      </c>
      <c r="B39" s="18" t="s">
        <v>448</v>
      </c>
      <c r="C39" s="18" t="s">
        <v>447</v>
      </c>
      <c r="D39" s="18" t="s">
        <v>689</v>
      </c>
      <c r="E39" s="124">
        <v>37840</v>
      </c>
      <c r="F39" s="18" t="s">
        <v>15</v>
      </c>
      <c r="G39" s="18" t="s">
        <v>47</v>
      </c>
      <c r="H39" s="18" t="s">
        <v>59</v>
      </c>
      <c r="I39" s="109">
        <v>2020</v>
      </c>
      <c r="J39" s="19">
        <f t="shared" si="0"/>
        <v>0</v>
      </c>
    </row>
    <row r="40" spans="1:10" x14ac:dyDescent="0.25">
      <c r="A40" s="111">
        <v>62707</v>
      </c>
      <c r="B40" s="17" t="s">
        <v>606</v>
      </c>
      <c r="C40" s="17" t="s">
        <v>605</v>
      </c>
      <c r="D40" s="17" t="s">
        <v>689</v>
      </c>
      <c r="E40" s="126">
        <v>37133</v>
      </c>
      <c r="F40" s="17" t="s">
        <v>15</v>
      </c>
      <c r="G40" s="17" t="s">
        <v>47</v>
      </c>
      <c r="H40" s="17" t="s">
        <v>48</v>
      </c>
      <c r="I40" s="109">
        <v>2020</v>
      </c>
      <c r="J40" s="19">
        <f t="shared" si="0"/>
        <v>0</v>
      </c>
    </row>
    <row r="41" spans="1:10" x14ac:dyDescent="0.25">
      <c r="A41" s="111">
        <v>62715</v>
      </c>
      <c r="B41" s="81" t="s">
        <v>297</v>
      </c>
      <c r="C41" s="81" t="s">
        <v>296</v>
      </c>
      <c r="D41" s="81" t="s">
        <v>689</v>
      </c>
      <c r="E41" s="125">
        <v>38333</v>
      </c>
      <c r="F41" s="81" t="s">
        <v>15</v>
      </c>
      <c r="G41" s="81" t="s">
        <v>47</v>
      </c>
      <c r="H41" s="81" t="s">
        <v>48</v>
      </c>
      <c r="I41" s="110">
        <v>2021</v>
      </c>
      <c r="J41" s="19">
        <f t="shared" si="0"/>
        <v>0</v>
      </c>
    </row>
    <row r="42" spans="1:10" x14ac:dyDescent="0.25">
      <c r="A42" s="111">
        <v>62783</v>
      </c>
      <c r="B42" s="18" t="s">
        <v>581</v>
      </c>
      <c r="C42" s="18" t="s">
        <v>580</v>
      </c>
      <c r="D42" s="18" t="s">
        <v>689</v>
      </c>
      <c r="E42" s="124">
        <v>37911</v>
      </c>
      <c r="F42" s="18" t="s">
        <v>15</v>
      </c>
      <c r="G42" s="18" t="s">
        <v>47</v>
      </c>
      <c r="H42" s="18" t="s">
        <v>48</v>
      </c>
      <c r="I42" s="109">
        <v>2020</v>
      </c>
      <c r="J42" s="19">
        <f t="shared" si="0"/>
        <v>0</v>
      </c>
    </row>
    <row r="43" spans="1:10" x14ac:dyDescent="0.25">
      <c r="A43" s="111">
        <v>63030</v>
      </c>
      <c r="B43" s="17" t="s">
        <v>644</v>
      </c>
      <c r="C43" s="17" t="s">
        <v>643</v>
      </c>
      <c r="D43" s="17" t="s">
        <v>689</v>
      </c>
      <c r="E43" s="126">
        <v>37714</v>
      </c>
      <c r="F43" s="17" t="s">
        <v>15</v>
      </c>
      <c r="G43" s="17" t="s">
        <v>47</v>
      </c>
      <c r="H43" s="17" t="s">
        <v>48</v>
      </c>
      <c r="I43" s="109">
        <v>2020</v>
      </c>
      <c r="J43" s="19">
        <f t="shared" si="0"/>
        <v>0</v>
      </c>
    </row>
    <row r="44" spans="1:10" x14ac:dyDescent="0.25">
      <c r="A44" s="111">
        <v>63116</v>
      </c>
      <c r="B44" s="18" t="s">
        <v>873</v>
      </c>
      <c r="C44" s="18" t="s">
        <v>872</v>
      </c>
      <c r="D44" s="18" t="s">
        <v>689</v>
      </c>
      <c r="E44" s="124">
        <v>36920</v>
      </c>
      <c r="F44" s="18" t="s">
        <v>15</v>
      </c>
      <c r="G44" s="18" t="s">
        <v>47</v>
      </c>
      <c r="H44" s="18" t="s">
        <v>48</v>
      </c>
      <c r="I44" s="109">
        <v>2018</v>
      </c>
      <c r="J44" s="19">
        <f t="shared" si="0"/>
        <v>0</v>
      </c>
    </row>
    <row r="45" spans="1:10" x14ac:dyDescent="0.25">
      <c r="A45" s="111">
        <v>63183</v>
      </c>
      <c r="B45" s="17" t="s">
        <v>585</v>
      </c>
      <c r="C45" s="17" t="s">
        <v>320</v>
      </c>
      <c r="D45" s="17" t="s">
        <v>689</v>
      </c>
      <c r="E45" s="126">
        <v>37429</v>
      </c>
      <c r="F45" s="17" t="s">
        <v>15</v>
      </c>
      <c r="G45" s="17" t="s">
        <v>47</v>
      </c>
      <c r="H45" s="17" t="s">
        <v>48</v>
      </c>
      <c r="I45" s="109">
        <v>2020</v>
      </c>
      <c r="J45" s="19">
        <f t="shared" si="0"/>
        <v>0</v>
      </c>
    </row>
    <row r="46" spans="1:10" x14ac:dyDescent="0.25">
      <c r="A46" s="111">
        <v>63553</v>
      </c>
      <c r="B46" s="18" t="s">
        <v>405</v>
      </c>
      <c r="C46" s="18" t="s">
        <v>404</v>
      </c>
      <c r="D46" s="18" t="s">
        <v>689</v>
      </c>
      <c r="E46" s="124">
        <v>37221</v>
      </c>
      <c r="F46" s="18" t="s">
        <v>15</v>
      </c>
      <c r="G46" s="18" t="s">
        <v>47</v>
      </c>
      <c r="H46" s="18" t="s">
        <v>59</v>
      </c>
      <c r="I46" s="109">
        <v>2020</v>
      </c>
      <c r="J46" s="19">
        <f t="shared" si="0"/>
        <v>0</v>
      </c>
    </row>
    <row r="47" spans="1:10" x14ac:dyDescent="0.25">
      <c r="A47" s="111">
        <v>64103</v>
      </c>
      <c r="B47" s="18" t="s">
        <v>521</v>
      </c>
      <c r="C47" s="18" t="s">
        <v>520</v>
      </c>
      <c r="D47" s="18" t="s">
        <v>689</v>
      </c>
      <c r="E47" s="124">
        <v>37747</v>
      </c>
      <c r="F47" s="18" t="s">
        <v>15</v>
      </c>
      <c r="G47" s="18" t="s">
        <v>47</v>
      </c>
      <c r="H47" s="18" t="s">
        <v>48</v>
      </c>
      <c r="I47" s="109">
        <v>2020</v>
      </c>
      <c r="J47" s="19">
        <f t="shared" si="0"/>
        <v>0</v>
      </c>
    </row>
    <row r="48" spans="1:10" x14ac:dyDescent="0.25">
      <c r="A48" s="111">
        <v>64286</v>
      </c>
      <c r="B48" s="18" t="s">
        <v>369</v>
      </c>
      <c r="C48" s="18" t="s">
        <v>368</v>
      </c>
      <c r="D48" s="18" t="s">
        <v>689</v>
      </c>
      <c r="E48" s="124">
        <v>37075</v>
      </c>
      <c r="F48" s="18" t="s">
        <v>15</v>
      </c>
      <c r="G48" s="18" t="s">
        <v>47</v>
      </c>
      <c r="H48" s="18" t="s">
        <v>48</v>
      </c>
      <c r="I48" s="109">
        <v>2020</v>
      </c>
      <c r="J48" s="19">
        <f t="shared" si="0"/>
        <v>0</v>
      </c>
    </row>
    <row r="49" spans="1:10" x14ac:dyDescent="0.25">
      <c r="A49" s="111">
        <v>64287</v>
      </c>
      <c r="B49" s="17" t="s">
        <v>582</v>
      </c>
      <c r="C49" s="17" t="s">
        <v>583</v>
      </c>
      <c r="D49" s="17" t="s">
        <v>689</v>
      </c>
      <c r="E49" s="126">
        <v>37447</v>
      </c>
      <c r="F49" s="17" t="s">
        <v>15</v>
      </c>
      <c r="G49" s="17" t="s">
        <v>47</v>
      </c>
      <c r="H49" s="17" t="s">
        <v>59</v>
      </c>
      <c r="I49" s="109">
        <v>2020</v>
      </c>
      <c r="J49" s="19">
        <f t="shared" si="0"/>
        <v>0</v>
      </c>
    </row>
    <row r="50" spans="1:10" x14ac:dyDescent="0.25">
      <c r="A50" s="111">
        <v>64289</v>
      </c>
      <c r="B50" s="18" t="s">
        <v>426</v>
      </c>
      <c r="C50" s="18" t="s">
        <v>425</v>
      </c>
      <c r="D50" s="18" t="s">
        <v>689</v>
      </c>
      <c r="E50" s="124">
        <v>37547</v>
      </c>
      <c r="F50" s="18" t="s">
        <v>15</v>
      </c>
      <c r="G50" s="18" t="s">
        <v>47</v>
      </c>
      <c r="H50" s="18" t="s">
        <v>59</v>
      </c>
      <c r="I50" s="109">
        <v>2020</v>
      </c>
      <c r="J50" s="19">
        <f t="shared" si="0"/>
        <v>0</v>
      </c>
    </row>
    <row r="51" spans="1:10" x14ac:dyDescent="0.25">
      <c r="A51" s="111">
        <v>64494</v>
      </c>
      <c r="B51" s="18" t="s">
        <v>452</v>
      </c>
      <c r="C51" s="18" t="s">
        <v>451</v>
      </c>
      <c r="D51" s="18" t="s">
        <v>689</v>
      </c>
      <c r="E51" s="124">
        <v>37829</v>
      </c>
      <c r="F51" s="18" t="s">
        <v>15</v>
      </c>
      <c r="G51" s="18" t="s">
        <v>47</v>
      </c>
      <c r="H51" s="18" t="s">
        <v>59</v>
      </c>
      <c r="I51" s="109">
        <v>2020</v>
      </c>
      <c r="J51" s="19">
        <f t="shared" si="0"/>
        <v>0</v>
      </c>
    </row>
    <row r="52" spans="1:10" x14ac:dyDescent="0.25">
      <c r="A52" s="80">
        <v>64693</v>
      </c>
      <c r="B52" s="17" t="s">
        <v>158</v>
      </c>
      <c r="C52" s="17" t="s">
        <v>314</v>
      </c>
      <c r="D52" s="17" t="s">
        <v>689</v>
      </c>
      <c r="E52" s="126">
        <v>38988</v>
      </c>
      <c r="F52" s="17" t="s">
        <v>15</v>
      </c>
      <c r="G52" s="17" t="s">
        <v>47</v>
      </c>
      <c r="H52" s="17" t="s">
        <v>48</v>
      </c>
      <c r="I52" s="109">
        <v>2023</v>
      </c>
      <c r="J52" s="19">
        <f t="shared" si="0"/>
        <v>0</v>
      </c>
    </row>
    <row r="53" spans="1:10" x14ac:dyDescent="0.25">
      <c r="A53" s="111">
        <v>64827</v>
      </c>
      <c r="B53" s="17" t="s">
        <v>441</v>
      </c>
      <c r="C53" s="17" t="s">
        <v>440</v>
      </c>
      <c r="D53" s="17" t="s">
        <v>689</v>
      </c>
      <c r="E53" s="126">
        <v>38554</v>
      </c>
      <c r="F53" s="17" t="s">
        <v>16</v>
      </c>
      <c r="G53" s="17" t="s">
        <v>47</v>
      </c>
      <c r="H53" s="17" t="s">
        <v>59</v>
      </c>
      <c r="I53" s="110">
        <v>2022</v>
      </c>
      <c r="J53" s="19">
        <f t="shared" si="0"/>
        <v>0</v>
      </c>
    </row>
    <row r="54" spans="1:10" x14ac:dyDescent="0.25">
      <c r="A54" s="111">
        <v>64946</v>
      </c>
      <c r="B54" s="18" t="s">
        <v>568</v>
      </c>
      <c r="C54" s="18" t="s">
        <v>350</v>
      </c>
      <c r="D54" s="18" t="s">
        <v>689</v>
      </c>
      <c r="E54" s="124">
        <v>37755</v>
      </c>
      <c r="F54" s="18" t="s">
        <v>15</v>
      </c>
      <c r="G54" s="18" t="s">
        <v>47</v>
      </c>
      <c r="H54" s="18" t="s">
        <v>48</v>
      </c>
      <c r="I54" s="109">
        <v>2020</v>
      </c>
      <c r="J54" s="19">
        <f t="shared" si="0"/>
        <v>0</v>
      </c>
    </row>
    <row r="55" spans="1:10" x14ac:dyDescent="0.25">
      <c r="A55" s="111">
        <v>65093</v>
      </c>
      <c r="B55" s="18" t="s">
        <v>545</v>
      </c>
      <c r="C55" s="18" t="s">
        <v>544</v>
      </c>
      <c r="D55" s="18" t="s">
        <v>689</v>
      </c>
      <c r="E55" s="124">
        <v>37259</v>
      </c>
      <c r="F55" s="18" t="s">
        <v>15</v>
      </c>
      <c r="G55" s="18" t="s">
        <v>47</v>
      </c>
      <c r="H55" s="18" t="s">
        <v>59</v>
      </c>
      <c r="I55" s="109">
        <v>2020</v>
      </c>
      <c r="J55" s="19">
        <f t="shared" si="0"/>
        <v>0</v>
      </c>
    </row>
    <row r="56" spans="1:10" x14ac:dyDescent="0.25">
      <c r="A56" s="111">
        <v>65114</v>
      </c>
      <c r="B56" s="81" t="s">
        <v>333</v>
      </c>
      <c r="C56" s="81" t="s">
        <v>332</v>
      </c>
      <c r="D56" s="81" t="s">
        <v>689</v>
      </c>
      <c r="E56" s="125">
        <v>38046</v>
      </c>
      <c r="F56" s="81" t="s">
        <v>16</v>
      </c>
      <c r="G56" s="81" t="s">
        <v>47</v>
      </c>
      <c r="H56" s="81" t="s">
        <v>48</v>
      </c>
      <c r="I56" s="110">
        <v>2021</v>
      </c>
      <c r="J56" s="19">
        <f t="shared" si="0"/>
        <v>0</v>
      </c>
    </row>
    <row r="57" spans="1:10" x14ac:dyDescent="0.25">
      <c r="A57" s="111">
        <v>65120</v>
      </c>
      <c r="B57" s="18" t="s">
        <v>869</v>
      </c>
      <c r="C57" s="18" t="s">
        <v>868</v>
      </c>
      <c r="D57" s="18" t="s">
        <v>689</v>
      </c>
      <c r="E57" s="124">
        <v>37011</v>
      </c>
      <c r="F57" s="18" t="s">
        <v>16</v>
      </c>
      <c r="G57" s="18" t="s">
        <v>47</v>
      </c>
      <c r="H57" s="18" t="s">
        <v>48</v>
      </c>
      <c r="I57" s="109">
        <v>2018</v>
      </c>
      <c r="J57" s="19">
        <f t="shared" si="0"/>
        <v>0</v>
      </c>
    </row>
    <row r="58" spans="1:10" x14ac:dyDescent="0.25">
      <c r="A58" s="111">
        <v>65124</v>
      </c>
      <c r="B58" s="17" t="s">
        <v>550</v>
      </c>
      <c r="C58" s="17" t="s">
        <v>321</v>
      </c>
      <c r="D58" s="17" t="s">
        <v>689</v>
      </c>
      <c r="E58" s="126">
        <v>38407</v>
      </c>
      <c r="F58" s="17" t="s">
        <v>16</v>
      </c>
      <c r="G58" s="17" t="s">
        <v>47</v>
      </c>
      <c r="H58" s="17" t="s">
        <v>59</v>
      </c>
      <c r="I58" s="110">
        <v>2022</v>
      </c>
      <c r="J58" s="19">
        <f t="shared" si="0"/>
        <v>0</v>
      </c>
    </row>
    <row r="59" spans="1:10" x14ac:dyDescent="0.25">
      <c r="A59" s="111">
        <v>65284</v>
      </c>
      <c r="B59" s="18" t="s">
        <v>91</v>
      </c>
      <c r="C59" s="18" t="s">
        <v>319</v>
      </c>
      <c r="D59" s="18" t="s">
        <v>689</v>
      </c>
      <c r="E59" s="124">
        <v>36939</v>
      </c>
      <c r="F59" s="18" t="s">
        <v>15</v>
      </c>
      <c r="G59" s="18" t="s">
        <v>47</v>
      </c>
      <c r="H59" s="18" t="s">
        <v>48</v>
      </c>
      <c r="I59" s="109">
        <v>2020</v>
      </c>
      <c r="J59" s="19">
        <f t="shared" si="0"/>
        <v>0</v>
      </c>
    </row>
    <row r="60" spans="1:10" x14ac:dyDescent="0.25">
      <c r="A60" s="111">
        <v>65376</v>
      </c>
      <c r="B60" s="17" t="s">
        <v>640</v>
      </c>
      <c r="C60" s="17" t="s">
        <v>895</v>
      </c>
      <c r="D60" s="17" t="s">
        <v>689</v>
      </c>
      <c r="E60" s="126">
        <v>37793</v>
      </c>
      <c r="F60" s="17" t="s">
        <v>15</v>
      </c>
      <c r="G60" s="17" t="s">
        <v>47</v>
      </c>
      <c r="H60" s="17" t="s">
        <v>48</v>
      </c>
      <c r="I60" s="109">
        <v>2020</v>
      </c>
      <c r="J60" s="19">
        <f t="shared" si="0"/>
        <v>0</v>
      </c>
    </row>
    <row r="61" spans="1:10" x14ac:dyDescent="0.25">
      <c r="A61" s="111">
        <v>65490</v>
      </c>
      <c r="B61" s="18" t="s">
        <v>889</v>
      </c>
      <c r="C61" s="18" t="s">
        <v>888</v>
      </c>
      <c r="D61" s="18" t="s">
        <v>689</v>
      </c>
      <c r="E61" s="124">
        <v>37203</v>
      </c>
      <c r="F61" s="18" t="s">
        <v>16</v>
      </c>
      <c r="G61" s="18" t="s">
        <v>53</v>
      </c>
      <c r="H61" s="18" t="s">
        <v>48</v>
      </c>
      <c r="I61" s="109">
        <v>2018</v>
      </c>
      <c r="J61" s="19">
        <f t="shared" si="0"/>
        <v>0</v>
      </c>
    </row>
    <row r="62" spans="1:10" x14ac:dyDescent="0.25">
      <c r="A62" s="111">
        <v>66052</v>
      </c>
      <c r="B62" s="17" t="s">
        <v>636</v>
      </c>
      <c r="C62" s="17" t="s">
        <v>635</v>
      </c>
      <c r="D62" s="17" t="s">
        <v>689</v>
      </c>
      <c r="E62" s="126">
        <v>37686</v>
      </c>
      <c r="F62" s="17" t="s">
        <v>16</v>
      </c>
      <c r="G62" s="17" t="s">
        <v>47</v>
      </c>
      <c r="H62" s="17" t="s">
        <v>48</v>
      </c>
      <c r="I62" s="109">
        <v>2020</v>
      </c>
      <c r="J62" s="19">
        <f t="shared" si="0"/>
        <v>0</v>
      </c>
    </row>
    <row r="63" spans="1:10" x14ac:dyDescent="0.25">
      <c r="A63" s="80">
        <v>66135</v>
      </c>
      <c r="B63" s="17" t="s">
        <v>1260</v>
      </c>
      <c r="C63" s="17" t="s">
        <v>534</v>
      </c>
      <c r="D63" s="17" t="s">
        <v>689</v>
      </c>
      <c r="E63" s="126">
        <v>38077</v>
      </c>
      <c r="F63" s="17" t="s">
        <v>16</v>
      </c>
      <c r="G63" s="17" t="s">
        <v>47</v>
      </c>
      <c r="H63" s="17" t="s">
        <v>59</v>
      </c>
      <c r="I63" s="109">
        <v>2023</v>
      </c>
      <c r="J63" s="19">
        <f t="shared" si="0"/>
        <v>0</v>
      </c>
    </row>
    <row r="64" spans="1:10" x14ac:dyDescent="0.25">
      <c r="A64" s="111">
        <v>66252</v>
      </c>
      <c r="B64" s="18" t="s">
        <v>378</v>
      </c>
      <c r="C64" s="18" t="s">
        <v>377</v>
      </c>
      <c r="D64" s="18" t="s">
        <v>689</v>
      </c>
      <c r="E64" s="124">
        <v>37705</v>
      </c>
      <c r="F64" s="18" t="s">
        <v>16</v>
      </c>
      <c r="G64" s="18" t="s">
        <v>47</v>
      </c>
      <c r="H64" s="18" t="s">
        <v>48</v>
      </c>
      <c r="I64" s="109">
        <v>2020</v>
      </c>
      <c r="J64" s="19">
        <f t="shared" si="0"/>
        <v>0</v>
      </c>
    </row>
    <row r="65" spans="1:10" x14ac:dyDescent="0.25">
      <c r="A65" s="111">
        <v>66267</v>
      </c>
      <c r="B65" t="s">
        <v>465</v>
      </c>
      <c r="C65" t="s">
        <v>406</v>
      </c>
      <c r="D65" t="s">
        <v>689</v>
      </c>
      <c r="E65" s="127">
        <v>38463</v>
      </c>
      <c r="F65" t="s">
        <v>15</v>
      </c>
      <c r="G65" t="s">
        <v>47</v>
      </c>
      <c r="H65" t="s">
        <v>48</v>
      </c>
      <c r="I65" s="110">
        <v>2022</v>
      </c>
      <c r="J65" s="19">
        <f t="shared" si="0"/>
        <v>0</v>
      </c>
    </row>
    <row r="66" spans="1:10" x14ac:dyDescent="0.25">
      <c r="A66" s="111">
        <v>66590</v>
      </c>
      <c r="B66" s="17" t="s">
        <v>596</v>
      </c>
      <c r="C66" s="17" t="s">
        <v>522</v>
      </c>
      <c r="D66" s="17" t="s">
        <v>689</v>
      </c>
      <c r="E66" s="126">
        <v>37489</v>
      </c>
      <c r="F66" s="17" t="s">
        <v>15</v>
      </c>
      <c r="G66" s="17" t="s">
        <v>47</v>
      </c>
      <c r="H66" s="17" t="s">
        <v>48</v>
      </c>
      <c r="I66" s="109">
        <v>2020</v>
      </c>
      <c r="J66" s="19">
        <f t="shared" ref="J66:J129" si="1">IF(A65=A66,1,IF(A66=A67,1,0))</f>
        <v>0</v>
      </c>
    </row>
    <row r="67" spans="1:10" x14ac:dyDescent="0.25">
      <c r="A67" s="111">
        <v>66595</v>
      </c>
      <c r="B67" s="18" t="s">
        <v>203</v>
      </c>
      <c r="C67" s="18" t="s">
        <v>520</v>
      </c>
      <c r="D67" s="18" t="s">
        <v>689</v>
      </c>
      <c r="E67" s="124">
        <v>37848</v>
      </c>
      <c r="F67" s="18" t="s">
        <v>15</v>
      </c>
      <c r="G67" s="18" t="s">
        <v>47</v>
      </c>
      <c r="H67" s="18" t="s">
        <v>48</v>
      </c>
      <c r="I67" s="109">
        <v>2020</v>
      </c>
      <c r="J67" s="19">
        <f t="shared" si="1"/>
        <v>0</v>
      </c>
    </row>
    <row r="68" spans="1:10" x14ac:dyDescent="0.25">
      <c r="A68" s="111">
        <v>66653</v>
      </c>
      <c r="B68" s="18" t="s">
        <v>434</v>
      </c>
      <c r="C68" s="18" t="s">
        <v>433</v>
      </c>
      <c r="D68" s="18" t="s">
        <v>689</v>
      </c>
      <c r="E68" s="124">
        <v>37756</v>
      </c>
      <c r="F68" s="18" t="s">
        <v>15</v>
      </c>
      <c r="G68" s="18" t="s">
        <v>47</v>
      </c>
      <c r="H68" s="18" t="s">
        <v>59</v>
      </c>
      <c r="I68" s="109">
        <v>2020</v>
      </c>
      <c r="J68" s="19">
        <f t="shared" si="1"/>
        <v>0</v>
      </c>
    </row>
    <row r="69" spans="1:10" x14ac:dyDescent="0.25">
      <c r="A69" s="111">
        <v>66659</v>
      </c>
      <c r="B69" s="18" t="s">
        <v>567</v>
      </c>
      <c r="C69" s="18" t="s">
        <v>417</v>
      </c>
      <c r="D69" s="18" t="s">
        <v>689</v>
      </c>
      <c r="E69" s="124">
        <v>37661</v>
      </c>
      <c r="F69" s="18" t="s">
        <v>15</v>
      </c>
      <c r="G69" s="18" t="s">
        <v>47</v>
      </c>
      <c r="H69" s="18" t="s">
        <v>59</v>
      </c>
      <c r="I69" s="109">
        <v>2020</v>
      </c>
      <c r="J69" s="19">
        <f t="shared" si="1"/>
        <v>0</v>
      </c>
    </row>
    <row r="70" spans="1:10" x14ac:dyDescent="0.25">
      <c r="A70" s="111">
        <v>66703</v>
      </c>
      <c r="B70" s="18" t="s">
        <v>338</v>
      </c>
      <c r="C70" s="18" t="s">
        <v>566</v>
      </c>
      <c r="D70" s="18" t="s">
        <v>689</v>
      </c>
      <c r="E70" s="124">
        <v>37490</v>
      </c>
      <c r="F70" s="18" t="s">
        <v>15</v>
      </c>
      <c r="G70" s="18" t="s">
        <v>47</v>
      </c>
      <c r="H70" s="18" t="s">
        <v>48</v>
      </c>
      <c r="I70" s="109">
        <v>2020</v>
      </c>
      <c r="J70" s="19">
        <f t="shared" si="1"/>
        <v>0</v>
      </c>
    </row>
    <row r="71" spans="1:10" x14ac:dyDescent="0.25">
      <c r="A71" s="111">
        <v>66893</v>
      </c>
      <c r="B71" s="18" t="s">
        <v>452</v>
      </c>
      <c r="C71" s="18" t="s">
        <v>453</v>
      </c>
      <c r="D71" s="18" t="s">
        <v>689</v>
      </c>
      <c r="E71" s="124">
        <v>37677</v>
      </c>
      <c r="F71" s="18" t="s">
        <v>15</v>
      </c>
      <c r="G71" s="18" t="s">
        <v>47</v>
      </c>
      <c r="H71" s="18" t="s">
        <v>48</v>
      </c>
      <c r="I71" s="109">
        <v>2020</v>
      </c>
      <c r="J71" s="19">
        <f t="shared" si="1"/>
        <v>0</v>
      </c>
    </row>
    <row r="72" spans="1:10" x14ac:dyDescent="0.25">
      <c r="A72" s="111">
        <v>67051</v>
      </c>
      <c r="B72" s="18" t="s">
        <v>213</v>
      </c>
      <c r="C72" s="18" t="s">
        <v>384</v>
      </c>
      <c r="D72" s="18" t="s">
        <v>689</v>
      </c>
      <c r="E72" s="124">
        <v>37437</v>
      </c>
      <c r="F72" s="18" t="s">
        <v>15</v>
      </c>
      <c r="G72" s="18" t="s">
        <v>47</v>
      </c>
      <c r="H72" s="18" t="s">
        <v>48</v>
      </c>
      <c r="I72" s="109">
        <v>2020</v>
      </c>
      <c r="J72" s="19">
        <f t="shared" si="1"/>
        <v>0</v>
      </c>
    </row>
    <row r="73" spans="1:10" x14ac:dyDescent="0.25">
      <c r="A73" s="111">
        <v>67076</v>
      </c>
      <c r="B73" s="18" t="s">
        <v>457</v>
      </c>
      <c r="C73" s="18" t="s">
        <v>456</v>
      </c>
      <c r="D73" s="18" t="s">
        <v>689</v>
      </c>
      <c r="E73" s="124">
        <v>37753</v>
      </c>
      <c r="F73" s="18" t="s">
        <v>17</v>
      </c>
      <c r="G73" s="18" t="s">
        <v>47</v>
      </c>
      <c r="H73" s="18" t="s">
        <v>48</v>
      </c>
      <c r="I73" s="109">
        <v>2020</v>
      </c>
      <c r="J73" s="19">
        <f t="shared" si="1"/>
        <v>0</v>
      </c>
    </row>
    <row r="74" spans="1:10" x14ac:dyDescent="0.25">
      <c r="A74" s="111">
        <v>67246</v>
      </c>
      <c r="B74" t="s">
        <v>641</v>
      </c>
      <c r="C74" t="s">
        <v>352</v>
      </c>
      <c r="D74" t="s">
        <v>689</v>
      </c>
      <c r="E74" s="127">
        <v>38369</v>
      </c>
      <c r="F74" t="s">
        <v>15</v>
      </c>
      <c r="G74" t="s">
        <v>47</v>
      </c>
      <c r="H74" t="s">
        <v>59</v>
      </c>
      <c r="I74" s="110">
        <v>2022</v>
      </c>
      <c r="J74" s="19">
        <f t="shared" si="1"/>
        <v>0</v>
      </c>
    </row>
    <row r="75" spans="1:10" x14ac:dyDescent="0.25">
      <c r="A75" s="111">
        <v>67247</v>
      </c>
      <c r="B75" s="17" t="s">
        <v>641</v>
      </c>
      <c r="C75" s="17" t="s">
        <v>329</v>
      </c>
      <c r="D75" s="17" t="s">
        <v>689</v>
      </c>
      <c r="E75" s="126">
        <v>37722</v>
      </c>
      <c r="F75" s="17" t="s">
        <v>15</v>
      </c>
      <c r="G75" s="17" t="s">
        <v>47</v>
      </c>
      <c r="H75" s="17" t="s">
        <v>48</v>
      </c>
      <c r="I75" s="109">
        <v>2020</v>
      </c>
      <c r="J75" s="19">
        <f t="shared" si="1"/>
        <v>0</v>
      </c>
    </row>
    <row r="76" spans="1:10" x14ac:dyDescent="0.25">
      <c r="A76" s="111">
        <v>67299</v>
      </c>
      <c r="B76" s="18" t="s">
        <v>553</v>
      </c>
      <c r="C76" s="18" t="s">
        <v>554</v>
      </c>
      <c r="D76" s="18" t="s">
        <v>689</v>
      </c>
      <c r="E76" s="124">
        <v>37886</v>
      </c>
      <c r="F76" s="18" t="s">
        <v>15</v>
      </c>
      <c r="G76" s="18" t="s">
        <v>47</v>
      </c>
      <c r="H76" s="18" t="s">
        <v>59</v>
      </c>
      <c r="I76" s="109">
        <v>2020</v>
      </c>
      <c r="J76" s="19">
        <f t="shared" si="1"/>
        <v>0</v>
      </c>
    </row>
    <row r="77" spans="1:10" x14ac:dyDescent="0.25">
      <c r="A77" s="111">
        <v>67364</v>
      </c>
      <c r="B77" t="s">
        <v>482</v>
      </c>
      <c r="C77" t="s">
        <v>296</v>
      </c>
      <c r="D77" t="s">
        <v>689</v>
      </c>
      <c r="E77" s="127">
        <v>38378</v>
      </c>
      <c r="F77" t="s">
        <v>15</v>
      </c>
      <c r="G77" t="s">
        <v>47</v>
      </c>
      <c r="H77" t="s">
        <v>48</v>
      </c>
      <c r="I77" s="110">
        <v>2022</v>
      </c>
      <c r="J77" s="19">
        <f t="shared" si="1"/>
        <v>0</v>
      </c>
    </row>
    <row r="78" spans="1:10" x14ac:dyDescent="0.25">
      <c r="A78" s="111">
        <v>67399</v>
      </c>
      <c r="B78" s="81" t="s">
        <v>311</v>
      </c>
      <c r="C78" s="81" t="s">
        <v>310</v>
      </c>
      <c r="D78" s="81" t="s">
        <v>689</v>
      </c>
      <c r="E78" s="125">
        <v>38070</v>
      </c>
      <c r="F78" s="81" t="s">
        <v>16</v>
      </c>
      <c r="G78" s="81" t="s">
        <v>47</v>
      </c>
      <c r="H78" s="81" t="s">
        <v>48</v>
      </c>
      <c r="I78" s="110">
        <v>2021</v>
      </c>
      <c r="J78" s="19">
        <f t="shared" si="1"/>
        <v>0</v>
      </c>
    </row>
    <row r="79" spans="1:10" x14ac:dyDescent="0.25">
      <c r="A79" s="111">
        <v>67427</v>
      </c>
      <c r="B79" s="18" t="s">
        <v>446</v>
      </c>
      <c r="C79" s="18" t="s">
        <v>880</v>
      </c>
      <c r="D79" s="18" t="s">
        <v>689</v>
      </c>
      <c r="E79" s="124">
        <v>37101</v>
      </c>
      <c r="F79" s="18" t="s">
        <v>15</v>
      </c>
      <c r="G79" s="18" t="s">
        <v>47</v>
      </c>
      <c r="H79" s="18" t="s">
        <v>48</v>
      </c>
      <c r="I79" s="109">
        <v>2020</v>
      </c>
      <c r="J79" s="19">
        <f t="shared" si="1"/>
        <v>0</v>
      </c>
    </row>
    <row r="80" spans="1:10" x14ac:dyDescent="0.25">
      <c r="A80" s="111">
        <v>67468</v>
      </c>
      <c r="B80" s="81" t="s">
        <v>495</v>
      </c>
      <c r="C80" s="81" t="s">
        <v>494</v>
      </c>
      <c r="D80" s="81" t="s">
        <v>689</v>
      </c>
      <c r="E80" s="125">
        <v>38013</v>
      </c>
      <c r="F80" s="81" t="s">
        <v>15</v>
      </c>
      <c r="G80" s="81" t="s">
        <v>47</v>
      </c>
      <c r="H80" s="81" t="s">
        <v>48</v>
      </c>
      <c r="I80" s="110">
        <v>2021</v>
      </c>
      <c r="J80" s="19">
        <f t="shared" si="1"/>
        <v>0</v>
      </c>
    </row>
    <row r="81" spans="1:10" x14ac:dyDescent="0.25">
      <c r="A81" s="111">
        <v>67590</v>
      </c>
      <c r="B81" s="17" t="s">
        <v>634</v>
      </c>
      <c r="C81" s="17" t="s">
        <v>615</v>
      </c>
      <c r="D81" s="17" t="s">
        <v>689</v>
      </c>
      <c r="E81" s="126">
        <v>37793</v>
      </c>
      <c r="F81" s="17" t="s">
        <v>15</v>
      </c>
      <c r="G81" s="17" t="s">
        <v>47</v>
      </c>
      <c r="H81" s="17" t="s">
        <v>59</v>
      </c>
      <c r="I81" s="109">
        <v>2020</v>
      </c>
      <c r="J81" s="19">
        <f t="shared" si="1"/>
        <v>0</v>
      </c>
    </row>
    <row r="82" spans="1:10" x14ac:dyDescent="0.25">
      <c r="A82" s="80">
        <v>67958</v>
      </c>
      <c r="B82" s="17" t="s">
        <v>416</v>
      </c>
      <c r="C82" s="17" t="s">
        <v>332</v>
      </c>
      <c r="D82" s="17" t="s">
        <v>689</v>
      </c>
      <c r="E82" s="126">
        <v>38741</v>
      </c>
      <c r="F82" s="17" t="s">
        <v>16</v>
      </c>
      <c r="G82" s="17" t="s">
        <v>47</v>
      </c>
      <c r="H82" s="17" t="s">
        <v>59</v>
      </c>
      <c r="I82" s="109">
        <v>2023</v>
      </c>
      <c r="J82" s="19">
        <f t="shared" si="1"/>
        <v>0</v>
      </c>
    </row>
    <row r="83" spans="1:10" x14ac:dyDescent="0.25">
      <c r="A83" s="111">
        <v>67969</v>
      </c>
      <c r="B83" s="18" t="s">
        <v>572</v>
      </c>
      <c r="C83" s="18" t="s">
        <v>571</v>
      </c>
      <c r="D83" s="18" t="s">
        <v>689</v>
      </c>
      <c r="E83" s="124">
        <v>37892</v>
      </c>
      <c r="F83" s="18" t="s">
        <v>15</v>
      </c>
      <c r="G83" s="18" t="s">
        <v>47</v>
      </c>
      <c r="H83" s="18" t="s">
        <v>48</v>
      </c>
      <c r="I83" s="109">
        <v>2020</v>
      </c>
      <c r="J83" s="19">
        <f t="shared" si="1"/>
        <v>0</v>
      </c>
    </row>
    <row r="84" spans="1:10" x14ac:dyDescent="0.25">
      <c r="A84" s="111">
        <v>67971</v>
      </c>
      <c r="B84" s="18" t="s">
        <v>381</v>
      </c>
      <c r="C84" s="18" t="s">
        <v>286</v>
      </c>
      <c r="D84" s="18" t="s">
        <v>689</v>
      </c>
      <c r="E84" s="124">
        <v>37881</v>
      </c>
      <c r="F84" s="18" t="s">
        <v>15</v>
      </c>
      <c r="G84" s="18" t="s">
        <v>47</v>
      </c>
      <c r="H84" s="18" t="s">
        <v>59</v>
      </c>
      <c r="I84" s="109">
        <v>2020</v>
      </c>
      <c r="J84" s="19">
        <f t="shared" si="1"/>
        <v>0</v>
      </c>
    </row>
    <row r="85" spans="1:10" x14ac:dyDescent="0.25">
      <c r="A85" s="111">
        <v>68196</v>
      </c>
      <c r="B85" t="s">
        <v>419</v>
      </c>
      <c r="C85" t="s">
        <v>418</v>
      </c>
      <c r="D85" t="s">
        <v>689</v>
      </c>
      <c r="E85" s="127">
        <v>38610</v>
      </c>
      <c r="F85" t="s">
        <v>15</v>
      </c>
      <c r="G85" t="s">
        <v>47</v>
      </c>
      <c r="H85" t="s">
        <v>48</v>
      </c>
      <c r="I85" s="110">
        <v>2022</v>
      </c>
      <c r="J85" s="19">
        <f t="shared" si="1"/>
        <v>0</v>
      </c>
    </row>
    <row r="86" spans="1:10" x14ac:dyDescent="0.25">
      <c r="A86" s="111">
        <v>68748</v>
      </c>
      <c r="B86" s="81" t="s">
        <v>488</v>
      </c>
      <c r="C86" s="81" t="s">
        <v>487</v>
      </c>
      <c r="D86" s="81" t="s">
        <v>689</v>
      </c>
      <c r="E86" s="125">
        <v>38083</v>
      </c>
      <c r="F86" s="81" t="s">
        <v>15</v>
      </c>
      <c r="G86" s="81" t="s">
        <v>47</v>
      </c>
      <c r="H86" s="81" t="s">
        <v>59</v>
      </c>
      <c r="I86" s="110">
        <v>2021</v>
      </c>
      <c r="J86" s="19">
        <f t="shared" si="1"/>
        <v>0</v>
      </c>
    </row>
    <row r="87" spans="1:10" x14ac:dyDescent="0.25">
      <c r="A87" s="111">
        <v>68875</v>
      </c>
      <c r="B87" s="17" t="s">
        <v>610</v>
      </c>
      <c r="C87" s="17" t="s">
        <v>609</v>
      </c>
      <c r="D87" s="17" t="s">
        <v>689</v>
      </c>
      <c r="E87" s="126">
        <v>37428</v>
      </c>
      <c r="F87" s="17" t="s">
        <v>15</v>
      </c>
      <c r="G87" s="17" t="s">
        <v>47</v>
      </c>
      <c r="H87" s="17" t="s">
        <v>59</v>
      </c>
      <c r="I87" s="109">
        <v>2020</v>
      </c>
      <c r="J87" s="19">
        <f t="shared" si="1"/>
        <v>0</v>
      </c>
    </row>
    <row r="88" spans="1:10" x14ac:dyDescent="0.25">
      <c r="A88" s="111" t="s">
        <v>660</v>
      </c>
      <c r="B88" s="17" t="s">
        <v>659</v>
      </c>
      <c r="C88" s="17" t="s">
        <v>346</v>
      </c>
      <c r="D88" s="17" t="s">
        <v>689</v>
      </c>
      <c r="E88" s="126">
        <v>37877</v>
      </c>
      <c r="F88" s="17" t="s">
        <v>15</v>
      </c>
      <c r="G88" s="17" t="s">
        <v>47</v>
      </c>
      <c r="H88" s="17" t="s">
        <v>48</v>
      </c>
      <c r="I88" s="109">
        <v>2020</v>
      </c>
      <c r="J88" s="19">
        <f t="shared" si="1"/>
        <v>0</v>
      </c>
    </row>
    <row r="89" spans="1:10" x14ac:dyDescent="0.25">
      <c r="A89" s="111">
        <v>68962</v>
      </c>
      <c r="B89" s="18" t="s">
        <v>876</v>
      </c>
      <c r="C89" s="18" t="s">
        <v>347</v>
      </c>
      <c r="D89" s="18" t="s">
        <v>689</v>
      </c>
      <c r="E89" s="124">
        <v>36997</v>
      </c>
      <c r="F89" s="18" t="s">
        <v>15</v>
      </c>
      <c r="G89" s="18" t="s">
        <v>47</v>
      </c>
      <c r="H89" s="18" t="s">
        <v>48</v>
      </c>
      <c r="I89" s="109">
        <v>2018</v>
      </c>
      <c r="J89" s="19">
        <f t="shared" si="1"/>
        <v>0</v>
      </c>
    </row>
    <row r="90" spans="1:10" x14ac:dyDescent="0.25">
      <c r="A90" s="111">
        <v>69030</v>
      </c>
      <c r="B90" s="18" t="s">
        <v>891</v>
      </c>
      <c r="C90" s="18" t="s">
        <v>890</v>
      </c>
      <c r="D90" s="18" t="s">
        <v>689</v>
      </c>
      <c r="E90" s="124">
        <v>37043</v>
      </c>
      <c r="F90" s="18" t="s">
        <v>15</v>
      </c>
      <c r="G90" s="18" t="s">
        <v>47</v>
      </c>
      <c r="H90" s="18" t="s">
        <v>59</v>
      </c>
      <c r="I90" s="109">
        <v>2018</v>
      </c>
      <c r="J90" s="19">
        <f t="shared" si="1"/>
        <v>0</v>
      </c>
    </row>
    <row r="91" spans="1:10" x14ac:dyDescent="0.25">
      <c r="A91" s="111">
        <v>69551</v>
      </c>
      <c r="B91" s="81" t="s">
        <v>515</v>
      </c>
      <c r="C91" s="81" t="s">
        <v>514</v>
      </c>
      <c r="D91" s="81" t="s">
        <v>689</v>
      </c>
      <c r="E91" s="125">
        <v>38217</v>
      </c>
      <c r="F91" s="81" t="s">
        <v>15</v>
      </c>
      <c r="G91" s="81" t="s">
        <v>47</v>
      </c>
      <c r="H91" s="81" t="s">
        <v>59</v>
      </c>
      <c r="I91" s="110">
        <v>2021</v>
      </c>
      <c r="J91" s="19">
        <f t="shared" si="1"/>
        <v>0</v>
      </c>
    </row>
    <row r="92" spans="1:10" x14ac:dyDescent="0.25">
      <c r="A92" s="111">
        <v>69701</v>
      </c>
      <c r="B92" s="81" t="s">
        <v>330</v>
      </c>
      <c r="C92" s="81" t="s">
        <v>532</v>
      </c>
      <c r="D92" s="81" t="s">
        <v>689</v>
      </c>
      <c r="E92" s="125">
        <v>38187</v>
      </c>
      <c r="F92" s="81" t="s">
        <v>15</v>
      </c>
      <c r="G92" s="81" t="s">
        <v>47</v>
      </c>
      <c r="H92" s="81" t="s">
        <v>48</v>
      </c>
      <c r="I92" s="110">
        <v>2021</v>
      </c>
      <c r="J92" s="19">
        <f t="shared" si="1"/>
        <v>0</v>
      </c>
    </row>
    <row r="93" spans="1:10" x14ac:dyDescent="0.25">
      <c r="A93" s="111">
        <v>69702</v>
      </c>
      <c r="B93" s="18" t="s">
        <v>339</v>
      </c>
      <c r="C93" s="18" t="s">
        <v>278</v>
      </c>
      <c r="D93" s="18" t="s">
        <v>689</v>
      </c>
      <c r="E93" s="124">
        <v>37671</v>
      </c>
      <c r="F93" s="18" t="s">
        <v>15</v>
      </c>
      <c r="G93" s="18" t="s">
        <v>47</v>
      </c>
      <c r="H93" s="18" t="s">
        <v>59</v>
      </c>
      <c r="I93" s="109">
        <v>2020</v>
      </c>
      <c r="J93" s="19">
        <f t="shared" si="1"/>
        <v>0</v>
      </c>
    </row>
    <row r="94" spans="1:10" x14ac:dyDescent="0.25">
      <c r="A94" s="111">
        <v>69824</v>
      </c>
      <c r="B94" s="18" t="s">
        <v>882</v>
      </c>
      <c r="C94" s="18" t="s">
        <v>881</v>
      </c>
      <c r="D94" s="18" t="s">
        <v>689</v>
      </c>
      <c r="E94" s="124">
        <v>37181</v>
      </c>
      <c r="F94" s="18" t="s">
        <v>15</v>
      </c>
      <c r="G94" s="18" t="s">
        <v>47</v>
      </c>
      <c r="H94" s="18" t="s">
        <v>48</v>
      </c>
      <c r="I94" s="109">
        <v>2018</v>
      </c>
      <c r="J94" s="19">
        <f t="shared" si="1"/>
        <v>0</v>
      </c>
    </row>
    <row r="95" spans="1:10" x14ac:dyDescent="0.25">
      <c r="A95" s="111">
        <v>70295</v>
      </c>
      <c r="B95" s="18" t="s">
        <v>871</v>
      </c>
      <c r="C95" s="18" t="s">
        <v>870</v>
      </c>
      <c r="D95" s="18" t="s">
        <v>689</v>
      </c>
      <c r="E95" s="124">
        <v>37064</v>
      </c>
      <c r="F95" s="18" t="s">
        <v>16</v>
      </c>
      <c r="G95" s="18" t="s">
        <v>47</v>
      </c>
      <c r="H95" s="18" t="s">
        <v>48</v>
      </c>
      <c r="I95" s="109">
        <v>2018</v>
      </c>
      <c r="J95" s="19">
        <f t="shared" si="1"/>
        <v>0</v>
      </c>
    </row>
    <row r="96" spans="1:10" x14ac:dyDescent="0.25">
      <c r="A96" s="111">
        <v>70320</v>
      </c>
      <c r="B96" s="81" t="s">
        <v>844</v>
      </c>
      <c r="C96" s="81" t="s">
        <v>843</v>
      </c>
      <c r="D96" s="81" t="s">
        <v>689</v>
      </c>
      <c r="E96" s="125">
        <v>38120</v>
      </c>
      <c r="F96" s="81" t="s">
        <v>15</v>
      </c>
      <c r="G96" s="81" t="s">
        <v>47</v>
      </c>
      <c r="H96" s="81" t="s">
        <v>48</v>
      </c>
      <c r="I96" s="110">
        <v>2021</v>
      </c>
      <c r="J96" s="19">
        <f t="shared" si="1"/>
        <v>0</v>
      </c>
    </row>
    <row r="97" spans="1:10" x14ac:dyDescent="0.25">
      <c r="A97" s="111">
        <v>70433</v>
      </c>
      <c r="B97" s="17" t="s">
        <v>1131</v>
      </c>
      <c r="C97" s="17" t="s">
        <v>1132</v>
      </c>
      <c r="D97" s="17" t="s">
        <v>689</v>
      </c>
      <c r="E97" s="126">
        <v>38504</v>
      </c>
      <c r="F97" s="17" t="s">
        <v>15</v>
      </c>
      <c r="G97" s="17" t="s">
        <v>47</v>
      </c>
      <c r="H97" s="17" t="s">
        <v>48</v>
      </c>
      <c r="I97" s="110">
        <v>2022</v>
      </c>
      <c r="J97" s="19">
        <f t="shared" si="1"/>
        <v>0</v>
      </c>
    </row>
    <row r="98" spans="1:10" x14ac:dyDescent="0.25">
      <c r="A98" s="111">
        <v>70452</v>
      </c>
      <c r="B98" s="17" t="s">
        <v>619</v>
      </c>
      <c r="C98" s="17" t="s">
        <v>319</v>
      </c>
      <c r="D98" s="17" t="s">
        <v>689</v>
      </c>
      <c r="E98" s="126">
        <v>37631</v>
      </c>
      <c r="F98" s="17" t="s">
        <v>16</v>
      </c>
      <c r="G98" s="17" t="s">
        <v>47</v>
      </c>
      <c r="H98" s="17" t="s">
        <v>48</v>
      </c>
      <c r="I98" s="109">
        <v>2020</v>
      </c>
      <c r="J98" s="19">
        <f t="shared" si="1"/>
        <v>0</v>
      </c>
    </row>
    <row r="99" spans="1:10" x14ac:dyDescent="0.25">
      <c r="A99" s="111">
        <v>70753</v>
      </c>
      <c r="B99" s="81" t="s">
        <v>786</v>
      </c>
      <c r="C99" s="81" t="s">
        <v>357</v>
      </c>
      <c r="D99" s="81" t="s">
        <v>689</v>
      </c>
      <c r="E99" s="125">
        <v>38327</v>
      </c>
      <c r="F99" s="81" t="s">
        <v>15</v>
      </c>
      <c r="G99" s="81" t="s">
        <v>47</v>
      </c>
      <c r="H99" s="81" t="s">
        <v>59</v>
      </c>
      <c r="I99" s="110">
        <v>2021</v>
      </c>
      <c r="J99" s="19">
        <f t="shared" si="1"/>
        <v>0</v>
      </c>
    </row>
    <row r="100" spans="1:10" x14ac:dyDescent="0.25">
      <c r="A100" s="111">
        <v>71171</v>
      </c>
      <c r="B100" s="17" t="s">
        <v>652</v>
      </c>
      <c r="C100" s="17" t="s">
        <v>651</v>
      </c>
      <c r="D100" s="17" t="s">
        <v>689</v>
      </c>
      <c r="E100" s="126">
        <v>37258</v>
      </c>
      <c r="F100" s="17" t="s">
        <v>15</v>
      </c>
      <c r="G100" s="17" t="s">
        <v>53</v>
      </c>
      <c r="H100" s="17" t="s">
        <v>59</v>
      </c>
      <c r="I100" s="109">
        <v>2020</v>
      </c>
      <c r="J100" s="19">
        <f t="shared" si="1"/>
        <v>0</v>
      </c>
    </row>
    <row r="101" spans="1:10" x14ac:dyDescent="0.25">
      <c r="A101" s="111">
        <v>71503</v>
      </c>
      <c r="B101" s="18" t="s">
        <v>420</v>
      </c>
      <c r="C101" s="18" t="s">
        <v>294</v>
      </c>
      <c r="D101" s="18" t="s">
        <v>689</v>
      </c>
      <c r="E101" s="124">
        <v>37451</v>
      </c>
      <c r="F101" s="18" t="s">
        <v>15</v>
      </c>
      <c r="G101" s="18" t="s">
        <v>47</v>
      </c>
      <c r="H101" s="18" t="s">
        <v>48</v>
      </c>
      <c r="I101" s="109">
        <v>2020</v>
      </c>
      <c r="J101" s="19">
        <f t="shared" si="1"/>
        <v>0</v>
      </c>
    </row>
    <row r="102" spans="1:10" x14ac:dyDescent="0.25">
      <c r="A102" s="111">
        <v>71654</v>
      </c>
      <c r="B102" t="s">
        <v>535</v>
      </c>
      <c r="C102" t="s">
        <v>534</v>
      </c>
      <c r="D102" t="s">
        <v>689</v>
      </c>
      <c r="E102" s="127">
        <v>38703</v>
      </c>
      <c r="F102" t="s">
        <v>15</v>
      </c>
      <c r="G102" t="s">
        <v>47</v>
      </c>
      <c r="H102" t="s">
        <v>59</v>
      </c>
      <c r="I102" s="110">
        <v>2022</v>
      </c>
      <c r="J102" s="19">
        <f t="shared" si="1"/>
        <v>0</v>
      </c>
    </row>
    <row r="103" spans="1:10" x14ac:dyDescent="0.25">
      <c r="A103" s="80">
        <v>71683</v>
      </c>
      <c r="B103" s="17" t="s">
        <v>632</v>
      </c>
      <c r="C103" s="17" t="s">
        <v>631</v>
      </c>
      <c r="D103" s="17" t="s">
        <v>689</v>
      </c>
      <c r="E103" s="126">
        <v>38973</v>
      </c>
      <c r="F103" s="17" t="s">
        <v>15</v>
      </c>
      <c r="G103" s="17" t="s">
        <v>53</v>
      </c>
      <c r="H103" s="17" t="s">
        <v>48</v>
      </c>
      <c r="I103" s="109">
        <v>2023</v>
      </c>
      <c r="J103" s="19">
        <f t="shared" si="1"/>
        <v>0</v>
      </c>
    </row>
    <row r="104" spans="1:10" x14ac:dyDescent="0.25">
      <c r="A104" s="111">
        <v>71836</v>
      </c>
      <c r="B104" s="17" t="s">
        <v>621</v>
      </c>
      <c r="C104" s="17" t="s">
        <v>620</v>
      </c>
      <c r="D104" s="17" t="s">
        <v>689</v>
      </c>
      <c r="E104" s="126">
        <v>37585</v>
      </c>
      <c r="F104" s="17" t="s">
        <v>15</v>
      </c>
      <c r="G104" s="17" t="s">
        <v>47</v>
      </c>
      <c r="H104" s="17" t="s">
        <v>48</v>
      </c>
      <c r="I104" s="109">
        <v>2020</v>
      </c>
      <c r="J104" s="19">
        <f t="shared" si="1"/>
        <v>0</v>
      </c>
    </row>
    <row r="105" spans="1:10" x14ac:dyDescent="0.25">
      <c r="A105" s="80">
        <v>72123</v>
      </c>
      <c r="B105" s="17" t="s">
        <v>324</v>
      </c>
      <c r="C105" s="17" t="s">
        <v>282</v>
      </c>
      <c r="D105" s="17" t="s">
        <v>689</v>
      </c>
      <c r="E105" s="126">
        <v>38735</v>
      </c>
      <c r="F105" s="17" t="s">
        <v>15</v>
      </c>
      <c r="G105" s="17" t="s">
        <v>47</v>
      </c>
      <c r="H105" s="17" t="s">
        <v>59</v>
      </c>
      <c r="I105" s="109">
        <v>2023</v>
      </c>
      <c r="J105" s="19">
        <f t="shared" si="1"/>
        <v>0</v>
      </c>
    </row>
    <row r="106" spans="1:10" x14ac:dyDescent="0.25">
      <c r="A106" s="111">
        <v>72170</v>
      </c>
      <c r="B106" s="18" t="s">
        <v>460</v>
      </c>
      <c r="C106" s="18" t="s">
        <v>274</v>
      </c>
      <c r="D106" s="18" t="s">
        <v>689</v>
      </c>
      <c r="E106" s="124">
        <v>37141</v>
      </c>
      <c r="F106" s="18" t="s">
        <v>15</v>
      </c>
      <c r="G106" s="18" t="s">
        <v>47</v>
      </c>
      <c r="H106" s="18" t="s">
        <v>48</v>
      </c>
      <c r="I106" s="109">
        <v>2020</v>
      </c>
      <c r="J106" s="19">
        <f t="shared" si="1"/>
        <v>0</v>
      </c>
    </row>
    <row r="107" spans="1:10" x14ac:dyDescent="0.25">
      <c r="A107" s="111">
        <v>72223</v>
      </c>
      <c r="B107" s="17" t="s">
        <v>318</v>
      </c>
      <c r="C107" s="17" t="s">
        <v>275</v>
      </c>
      <c r="D107" s="17" t="s">
        <v>689</v>
      </c>
      <c r="E107" s="126">
        <v>38336</v>
      </c>
      <c r="F107" s="17" t="s">
        <v>15</v>
      </c>
      <c r="G107" s="17" t="s">
        <v>47</v>
      </c>
      <c r="H107" s="17" t="s">
        <v>48</v>
      </c>
      <c r="I107" s="110">
        <v>2022</v>
      </c>
      <c r="J107" s="19">
        <f t="shared" si="1"/>
        <v>0</v>
      </c>
    </row>
    <row r="108" spans="1:10" x14ac:dyDescent="0.25">
      <c r="A108" s="111">
        <v>72241</v>
      </c>
      <c r="B108" s="81" t="s">
        <v>570</v>
      </c>
      <c r="C108" s="81" t="s">
        <v>384</v>
      </c>
      <c r="D108" s="81" t="s">
        <v>689</v>
      </c>
      <c r="E108" s="125">
        <v>38065</v>
      </c>
      <c r="F108" s="81" t="s">
        <v>15</v>
      </c>
      <c r="G108" s="81" t="s">
        <v>47</v>
      </c>
      <c r="H108" s="81" t="s">
        <v>59</v>
      </c>
      <c r="I108" s="110">
        <v>2021</v>
      </c>
      <c r="J108" s="19">
        <f t="shared" si="1"/>
        <v>0</v>
      </c>
    </row>
    <row r="109" spans="1:10" x14ac:dyDescent="0.25">
      <c r="A109" s="111">
        <v>72350</v>
      </c>
      <c r="B109" s="18" t="s">
        <v>506</v>
      </c>
      <c r="C109" s="18" t="s">
        <v>346</v>
      </c>
      <c r="D109" s="18" t="s">
        <v>689</v>
      </c>
      <c r="E109" s="124">
        <v>37423</v>
      </c>
      <c r="F109" s="18" t="s">
        <v>15</v>
      </c>
      <c r="G109" s="18" t="s">
        <v>47</v>
      </c>
      <c r="H109" s="18" t="s">
        <v>48</v>
      </c>
      <c r="I109" s="109">
        <v>2020</v>
      </c>
      <c r="J109" s="19">
        <f t="shared" si="1"/>
        <v>0</v>
      </c>
    </row>
    <row r="110" spans="1:10" x14ac:dyDescent="0.25">
      <c r="A110" s="111">
        <v>72354</v>
      </c>
      <c r="B110" s="81" t="s">
        <v>541</v>
      </c>
      <c r="C110" s="81" t="s">
        <v>275</v>
      </c>
      <c r="D110" s="81" t="s">
        <v>689</v>
      </c>
      <c r="E110" s="125">
        <v>38251</v>
      </c>
      <c r="F110" s="81" t="s">
        <v>15</v>
      </c>
      <c r="G110" s="81" t="s">
        <v>47</v>
      </c>
      <c r="H110" s="81" t="s">
        <v>48</v>
      </c>
      <c r="I110" s="110">
        <v>2021</v>
      </c>
      <c r="J110" s="19">
        <f t="shared" si="1"/>
        <v>0</v>
      </c>
    </row>
    <row r="111" spans="1:10" x14ac:dyDescent="0.25">
      <c r="A111" s="111">
        <v>72420</v>
      </c>
      <c r="B111" s="17" t="s">
        <v>400</v>
      </c>
      <c r="C111" s="17" t="s">
        <v>399</v>
      </c>
      <c r="D111" s="17" t="s">
        <v>689</v>
      </c>
      <c r="E111" s="126">
        <v>38413</v>
      </c>
      <c r="F111" s="17" t="s">
        <v>15</v>
      </c>
      <c r="G111" s="17" t="s">
        <v>47</v>
      </c>
      <c r="H111" s="17" t="s">
        <v>59</v>
      </c>
      <c r="I111" s="110">
        <v>2022</v>
      </c>
      <c r="J111" s="19">
        <f t="shared" si="1"/>
        <v>0</v>
      </c>
    </row>
    <row r="112" spans="1:10" x14ac:dyDescent="0.25">
      <c r="A112" s="111">
        <v>72423</v>
      </c>
      <c r="B112" s="81" t="s">
        <v>221</v>
      </c>
      <c r="C112" s="81" t="s">
        <v>591</v>
      </c>
      <c r="D112" s="81" t="s">
        <v>689</v>
      </c>
      <c r="E112" s="125">
        <v>38266</v>
      </c>
      <c r="F112" s="81" t="s">
        <v>15</v>
      </c>
      <c r="G112" s="81" t="s">
        <v>47</v>
      </c>
      <c r="H112" s="81" t="s">
        <v>48</v>
      </c>
      <c r="I112" s="110">
        <v>2021</v>
      </c>
      <c r="J112" s="19">
        <f t="shared" si="1"/>
        <v>0</v>
      </c>
    </row>
    <row r="113" spans="1:10" x14ac:dyDescent="0.25">
      <c r="A113" s="111">
        <v>72425</v>
      </c>
      <c r="B113" s="17" t="s">
        <v>611</v>
      </c>
      <c r="C113" s="17" t="s">
        <v>273</v>
      </c>
      <c r="D113" s="17" t="s">
        <v>689</v>
      </c>
      <c r="E113" s="126">
        <v>38446</v>
      </c>
      <c r="F113" s="17" t="s">
        <v>15</v>
      </c>
      <c r="G113" s="17" t="s">
        <v>47</v>
      </c>
      <c r="H113" s="17" t="s">
        <v>59</v>
      </c>
      <c r="I113" s="110">
        <v>2022</v>
      </c>
      <c r="J113" s="19">
        <f t="shared" si="1"/>
        <v>0</v>
      </c>
    </row>
    <row r="114" spans="1:10" x14ac:dyDescent="0.25">
      <c r="A114" s="111">
        <v>72462</v>
      </c>
      <c r="B114" s="81" t="s">
        <v>430</v>
      </c>
      <c r="C114" s="81" t="s">
        <v>429</v>
      </c>
      <c r="D114" s="81" t="s">
        <v>689</v>
      </c>
      <c r="E114" s="125">
        <v>38334</v>
      </c>
      <c r="F114" s="81" t="s">
        <v>15</v>
      </c>
      <c r="G114" s="81" t="s">
        <v>47</v>
      </c>
      <c r="H114" s="81" t="s">
        <v>59</v>
      </c>
      <c r="I114" s="110">
        <v>2021</v>
      </c>
      <c r="J114" s="19">
        <f t="shared" si="1"/>
        <v>0</v>
      </c>
    </row>
    <row r="115" spans="1:10" x14ac:dyDescent="0.25">
      <c r="A115" s="111">
        <v>72510</v>
      </c>
      <c r="B115" t="s">
        <v>517</v>
      </c>
      <c r="C115" t="s">
        <v>516</v>
      </c>
      <c r="D115" t="s">
        <v>689</v>
      </c>
      <c r="E115" s="127">
        <v>38659</v>
      </c>
      <c r="F115" t="s">
        <v>15</v>
      </c>
      <c r="G115" t="s">
        <v>47</v>
      </c>
      <c r="H115" t="s">
        <v>48</v>
      </c>
      <c r="I115" s="110">
        <v>2022</v>
      </c>
      <c r="J115" s="19">
        <f t="shared" si="1"/>
        <v>0</v>
      </c>
    </row>
    <row r="116" spans="1:10" x14ac:dyDescent="0.25">
      <c r="A116" s="111">
        <v>72554</v>
      </c>
      <c r="B116" s="81" t="s">
        <v>455</v>
      </c>
      <c r="C116" s="81" t="s">
        <v>377</v>
      </c>
      <c r="D116" s="81" t="s">
        <v>689</v>
      </c>
      <c r="E116" s="125">
        <v>38111</v>
      </c>
      <c r="F116" s="81" t="s">
        <v>16</v>
      </c>
      <c r="G116" s="81" t="s">
        <v>47</v>
      </c>
      <c r="H116" s="81" t="s">
        <v>59</v>
      </c>
      <c r="I116" s="110">
        <v>2021</v>
      </c>
      <c r="J116" s="19">
        <f t="shared" si="1"/>
        <v>0</v>
      </c>
    </row>
    <row r="117" spans="1:10" x14ac:dyDescent="0.25">
      <c r="A117" s="111">
        <v>72579</v>
      </c>
      <c r="B117" s="81" t="s">
        <v>338</v>
      </c>
      <c r="C117" s="81" t="s">
        <v>337</v>
      </c>
      <c r="D117" s="81" t="s">
        <v>689</v>
      </c>
      <c r="E117" s="125">
        <v>38198</v>
      </c>
      <c r="F117" s="81" t="s">
        <v>15</v>
      </c>
      <c r="G117" s="81" t="s">
        <v>47</v>
      </c>
      <c r="H117" s="81" t="s">
        <v>48</v>
      </c>
      <c r="I117" s="110">
        <v>2021</v>
      </c>
      <c r="J117" s="19">
        <f t="shared" si="1"/>
        <v>0</v>
      </c>
    </row>
    <row r="118" spans="1:10" x14ac:dyDescent="0.25">
      <c r="A118" s="111">
        <v>72682</v>
      </c>
      <c r="B118" s="18" t="s">
        <v>574</v>
      </c>
      <c r="C118" s="18" t="s">
        <v>573</v>
      </c>
      <c r="D118" s="18" t="s">
        <v>689</v>
      </c>
      <c r="E118" s="124">
        <v>37661</v>
      </c>
      <c r="F118" s="18" t="s">
        <v>16</v>
      </c>
      <c r="G118" s="18" t="s">
        <v>47</v>
      </c>
      <c r="H118" s="18" t="s">
        <v>48</v>
      </c>
      <c r="I118" s="109">
        <v>2020</v>
      </c>
      <c r="J118" s="19">
        <f t="shared" si="1"/>
        <v>0</v>
      </c>
    </row>
    <row r="119" spans="1:10" x14ac:dyDescent="0.25">
      <c r="A119" s="111">
        <v>72718</v>
      </c>
      <c r="B119" t="s">
        <v>309</v>
      </c>
      <c r="C119" t="s">
        <v>443</v>
      </c>
      <c r="D119" t="s">
        <v>689</v>
      </c>
      <c r="E119" s="127">
        <v>38561</v>
      </c>
      <c r="F119" t="s">
        <v>15</v>
      </c>
      <c r="G119" t="s">
        <v>47</v>
      </c>
      <c r="H119" t="s">
        <v>48</v>
      </c>
      <c r="I119" s="110">
        <v>2022</v>
      </c>
      <c r="J119" s="19">
        <f t="shared" si="1"/>
        <v>0</v>
      </c>
    </row>
    <row r="120" spans="1:10" x14ac:dyDescent="0.25">
      <c r="A120" s="111">
        <v>72729</v>
      </c>
      <c r="B120" s="18" t="s">
        <v>523</v>
      </c>
      <c r="C120" s="18" t="s">
        <v>522</v>
      </c>
      <c r="D120" s="18" t="s">
        <v>689</v>
      </c>
      <c r="E120" s="124">
        <v>37433</v>
      </c>
      <c r="F120" s="18" t="s">
        <v>15</v>
      </c>
      <c r="G120" s="18" t="s">
        <v>47</v>
      </c>
      <c r="H120" s="18" t="s">
        <v>59</v>
      </c>
      <c r="I120" s="109">
        <v>2020</v>
      </c>
      <c r="J120" s="19">
        <f t="shared" si="1"/>
        <v>0</v>
      </c>
    </row>
    <row r="121" spans="1:10" x14ac:dyDescent="0.25">
      <c r="A121" s="80">
        <v>72836</v>
      </c>
      <c r="B121" s="17" t="s">
        <v>634</v>
      </c>
      <c r="C121" s="17" t="s">
        <v>633</v>
      </c>
      <c r="D121" s="17" t="s">
        <v>689</v>
      </c>
      <c r="E121" s="126">
        <v>38958</v>
      </c>
      <c r="F121" s="17" t="s">
        <v>15</v>
      </c>
      <c r="G121" s="17" t="s">
        <v>47</v>
      </c>
      <c r="H121" s="17" t="s">
        <v>48</v>
      </c>
      <c r="I121" s="109">
        <v>2023</v>
      </c>
      <c r="J121" s="19">
        <f t="shared" si="1"/>
        <v>0</v>
      </c>
    </row>
    <row r="122" spans="1:10" x14ac:dyDescent="0.25">
      <c r="A122" s="111">
        <v>73088</v>
      </c>
      <c r="B122" s="18" t="s">
        <v>349</v>
      </c>
      <c r="C122" s="18" t="s">
        <v>348</v>
      </c>
      <c r="D122" s="18" t="s">
        <v>689</v>
      </c>
      <c r="E122" s="124">
        <v>37327</v>
      </c>
      <c r="F122" s="18" t="s">
        <v>16</v>
      </c>
      <c r="G122" s="18" t="s">
        <v>47</v>
      </c>
      <c r="H122" s="18" t="s">
        <v>48</v>
      </c>
      <c r="I122" s="109">
        <v>2020</v>
      </c>
      <c r="J122" s="19">
        <f t="shared" si="1"/>
        <v>0</v>
      </c>
    </row>
    <row r="123" spans="1:10" x14ac:dyDescent="0.25">
      <c r="A123" s="111">
        <v>73151</v>
      </c>
      <c r="B123" s="18" t="s">
        <v>497</v>
      </c>
      <c r="C123" s="18" t="s">
        <v>496</v>
      </c>
      <c r="D123" s="18" t="s">
        <v>689</v>
      </c>
      <c r="E123" s="124">
        <v>37948</v>
      </c>
      <c r="F123" s="18" t="s">
        <v>15</v>
      </c>
      <c r="G123" s="18" t="s">
        <v>47</v>
      </c>
      <c r="H123" s="18" t="s">
        <v>48</v>
      </c>
      <c r="I123" s="109">
        <v>2020</v>
      </c>
      <c r="J123" s="19">
        <f t="shared" si="1"/>
        <v>0</v>
      </c>
    </row>
    <row r="124" spans="1:10" x14ac:dyDescent="0.25">
      <c r="A124" s="80">
        <v>73321</v>
      </c>
      <c r="B124" s="17" t="s">
        <v>595</v>
      </c>
      <c r="C124" s="17" t="s">
        <v>594</v>
      </c>
      <c r="D124" s="17" t="s">
        <v>689</v>
      </c>
      <c r="E124" s="126">
        <v>38764</v>
      </c>
      <c r="F124" s="17" t="s">
        <v>15</v>
      </c>
      <c r="G124" s="17" t="s">
        <v>47</v>
      </c>
      <c r="H124" s="17" t="s">
        <v>48</v>
      </c>
      <c r="I124" s="109">
        <v>2023</v>
      </c>
      <c r="J124" s="19">
        <f t="shared" si="1"/>
        <v>0</v>
      </c>
    </row>
    <row r="125" spans="1:10" x14ac:dyDescent="0.25">
      <c r="A125" s="80">
        <v>73460</v>
      </c>
      <c r="B125" s="17" t="s">
        <v>788</v>
      </c>
      <c r="C125" s="17" t="s">
        <v>787</v>
      </c>
      <c r="D125" s="17" t="s">
        <v>689</v>
      </c>
      <c r="E125" s="126">
        <v>38718</v>
      </c>
      <c r="F125" s="17" t="s">
        <v>16</v>
      </c>
      <c r="G125" s="17" t="s">
        <v>47</v>
      </c>
      <c r="H125" s="17" t="s">
        <v>59</v>
      </c>
      <c r="I125" s="109">
        <v>2023</v>
      </c>
      <c r="J125" s="19">
        <f t="shared" si="1"/>
        <v>0</v>
      </c>
    </row>
    <row r="126" spans="1:10" x14ac:dyDescent="0.25">
      <c r="A126" s="111">
        <v>73511</v>
      </c>
      <c r="B126" s="18" t="s">
        <v>461</v>
      </c>
      <c r="C126" s="18" t="s">
        <v>894</v>
      </c>
      <c r="D126" s="18" t="s">
        <v>689</v>
      </c>
      <c r="E126" s="124">
        <v>37711</v>
      </c>
      <c r="F126" s="18" t="s">
        <v>16</v>
      </c>
      <c r="G126" s="18" t="s">
        <v>47</v>
      </c>
      <c r="H126" s="18" t="s">
        <v>59</v>
      </c>
      <c r="I126" s="109">
        <v>2020</v>
      </c>
      <c r="J126" s="19">
        <f t="shared" si="1"/>
        <v>0</v>
      </c>
    </row>
    <row r="127" spans="1:10" x14ac:dyDescent="0.25">
      <c r="A127" s="80">
        <v>73759</v>
      </c>
      <c r="B127" s="17" t="s">
        <v>313</v>
      </c>
      <c r="C127" s="17" t="s">
        <v>312</v>
      </c>
      <c r="D127" s="17" t="s">
        <v>689</v>
      </c>
      <c r="E127" s="126">
        <v>38781</v>
      </c>
      <c r="F127" s="17" t="s">
        <v>15</v>
      </c>
      <c r="G127" s="17" t="s">
        <v>47</v>
      </c>
      <c r="H127" s="17" t="s">
        <v>48</v>
      </c>
      <c r="I127" s="109">
        <v>2023</v>
      </c>
      <c r="J127" s="19">
        <f t="shared" si="1"/>
        <v>0</v>
      </c>
    </row>
    <row r="128" spans="1:10" x14ac:dyDescent="0.25">
      <c r="A128" s="111">
        <v>73802</v>
      </c>
      <c r="B128" s="18" t="s">
        <v>371</v>
      </c>
      <c r="C128" s="18" t="s">
        <v>319</v>
      </c>
      <c r="D128" s="18" t="s">
        <v>689</v>
      </c>
      <c r="E128" s="124">
        <v>37461</v>
      </c>
      <c r="F128" s="18" t="s">
        <v>15</v>
      </c>
      <c r="G128" s="18" t="s">
        <v>47</v>
      </c>
      <c r="H128" s="18" t="s">
        <v>48</v>
      </c>
      <c r="I128" s="109">
        <v>2020</v>
      </c>
      <c r="J128" s="19">
        <f t="shared" si="1"/>
        <v>0</v>
      </c>
    </row>
    <row r="129" spans="1:10" x14ac:dyDescent="0.25">
      <c r="A129" s="111">
        <v>73803</v>
      </c>
      <c r="B129" t="s">
        <v>371</v>
      </c>
      <c r="C129" t="s">
        <v>543</v>
      </c>
      <c r="D129" t="s">
        <v>689</v>
      </c>
      <c r="E129" s="127">
        <v>38684</v>
      </c>
      <c r="F129" t="s">
        <v>15</v>
      </c>
      <c r="G129" t="s">
        <v>47</v>
      </c>
      <c r="H129" t="s">
        <v>59</v>
      </c>
      <c r="I129" s="110">
        <v>2022</v>
      </c>
      <c r="J129" s="19">
        <f t="shared" si="1"/>
        <v>0</v>
      </c>
    </row>
    <row r="130" spans="1:10" x14ac:dyDescent="0.25">
      <c r="A130" s="111">
        <v>73805</v>
      </c>
      <c r="B130" s="81" t="s">
        <v>481</v>
      </c>
      <c r="C130" s="81" t="s">
        <v>480</v>
      </c>
      <c r="D130" s="81" t="s">
        <v>689</v>
      </c>
      <c r="E130" s="125">
        <v>38235</v>
      </c>
      <c r="F130" s="81" t="s">
        <v>15</v>
      </c>
      <c r="G130" s="81" t="s">
        <v>47</v>
      </c>
      <c r="H130" s="81" t="s">
        <v>59</v>
      </c>
      <c r="I130" s="110">
        <v>2021</v>
      </c>
      <c r="J130" s="19">
        <f t="shared" ref="J130:J193" si="2">IF(A129=A130,1,IF(A130=A131,1,0))</f>
        <v>0</v>
      </c>
    </row>
    <row r="131" spans="1:10" x14ac:dyDescent="0.25">
      <c r="A131" s="111">
        <v>73810</v>
      </c>
      <c r="B131" s="81" t="s">
        <v>587</v>
      </c>
      <c r="C131" s="81" t="s">
        <v>586</v>
      </c>
      <c r="D131" s="81" t="s">
        <v>689</v>
      </c>
      <c r="E131" s="125">
        <v>38052</v>
      </c>
      <c r="F131" s="81" t="s">
        <v>15</v>
      </c>
      <c r="G131" s="81" t="s">
        <v>47</v>
      </c>
      <c r="H131" s="81" t="s">
        <v>48</v>
      </c>
      <c r="I131" s="110">
        <v>2021</v>
      </c>
      <c r="J131" s="19">
        <f t="shared" si="2"/>
        <v>0</v>
      </c>
    </row>
    <row r="132" spans="1:10" x14ac:dyDescent="0.25">
      <c r="A132" s="111">
        <v>73891</v>
      </c>
      <c r="B132" s="81" t="s">
        <v>343</v>
      </c>
      <c r="C132" s="81" t="s">
        <v>342</v>
      </c>
      <c r="D132" s="81" t="s">
        <v>689</v>
      </c>
      <c r="E132" s="125">
        <v>38035</v>
      </c>
      <c r="F132" s="81" t="s">
        <v>15</v>
      </c>
      <c r="G132" s="81" t="s">
        <v>47</v>
      </c>
      <c r="H132" s="81" t="s">
        <v>48</v>
      </c>
      <c r="I132" s="110">
        <v>2021</v>
      </c>
      <c r="J132" s="19">
        <f t="shared" si="2"/>
        <v>0</v>
      </c>
    </row>
    <row r="133" spans="1:10" x14ac:dyDescent="0.25">
      <c r="A133" s="111">
        <v>74008</v>
      </c>
      <c r="B133" s="18" t="s">
        <v>374</v>
      </c>
      <c r="C133" s="18" t="s">
        <v>354</v>
      </c>
      <c r="D133" s="18" t="s">
        <v>689</v>
      </c>
      <c r="E133" s="124">
        <v>37524</v>
      </c>
      <c r="F133" s="18" t="s">
        <v>15</v>
      </c>
      <c r="G133" s="18" t="s">
        <v>47</v>
      </c>
      <c r="H133" s="18" t="s">
        <v>48</v>
      </c>
      <c r="I133" s="109">
        <v>2020</v>
      </c>
      <c r="J133" s="19">
        <f t="shared" si="2"/>
        <v>0</v>
      </c>
    </row>
    <row r="134" spans="1:10" x14ac:dyDescent="0.25">
      <c r="A134" s="111">
        <v>74020</v>
      </c>
      <c r="B134" s="18" t="s">
        <v>512</v>
      </c>
      <c r="C134" s="18" t="s">
        <v>511</v>
      </c>
      <c r="D134" s="18" t="s">
        <v>689</v>
      </c>
      <c r="E134" s="124">
        <v>37461</v>
      </c>
      <c r="F134" s="18" t="s">
        <v>15</v>
      </c>
      <c r="G134" s="18" t="s">
        <v>47</v>
      </c>
      <c r="H134" s="18" t="s">
        <v>48</v>
      </c>
      <c r="I134" s="109">
        <v>2020</v>
      </c>
      <c r="J134" s="19">
        <f t="shared" si="2"/>
        <v>0</v>
      </c>
    </row>
    <row r="135" spans="1:10" x14ac:dyDescent="0.25">
      <c r="A135" s="111">
        <v>74065</v>
      </c>
      <c r="B135" s="17" t="s">
        <v>646</v>
      </c>
      <c r="C135" s="17" t="s">
        <v>645</v>
      </c>
      <c r="D135" s="17" t="s">
        <v>689</v>
      </c>
      <c r="E135" s="126">
        <v>37423</v>
      </c>
      <c r="F135" s="17" t="s">
        <v>15</v>
      </c>
      <c r="G135" s="17" t="s">
        <v>47</v>
      </c>
      <c r="H135" s="17" t="s">
        <v>48</v>
      </c>
      <c r="I135" s="109">
        <v>2020</v>
      </c>
      <c r="J135" s="19">
        <f t="shared" si="2"/>
        <v>0</v>
      </c>
    </row>
    <row r="136" spans="1:10" x14ac:dyDescent="0.25">
      <c r="A136" s="111">
        <v>74152</v>
      </c>
      <c r="B136" s="18" t="s">
        <v>867</v>
      </c>
      <c r="C136" s="18" t="s">
        <v>866</v>
      </c>
      <c r="D136" s="18" t="s">
        <v>689</v>
      </c>
      <c r="E136" s="124">
        <v>37051</v>
      </c>
      <c r="F136" s="18" t="s">
        <v>15</v>
      </c>
      <c r="G136" s="18" t="s">
        <v>47</v>
      </c>
      <c r="H136" s="18" t="s">
        <v>59</v>
      </c>
      <c r="I136" s="109">
        <v>2018</v>
      </c>
      <c r="J136" s="19">
        <f t="shared" si="2"/>
        <v>0</v>
      </c>
    </row>
    <row r="137" spans="1:10" x14ac:dyDescent="0.25">
      <c r="A137" s="80">
        <v>74387</v>
      </c>
      <c r="B137" s="17" t="s">
        <v>1088</v>
      </c>
      <c r="C137" s="17" t="s">
        <v>1102</v>
      </c>
      <c r="D137" s="17" t="s">
        <v>689</v>
      </c>
      <c r="E137" s="126">
        <v>38914</v>
      </c>
      <c r="F137" s="17" t="s">
        <v>15</v>
      </c>
      <c r="G137" s="17" t="s">
        <v>47</v>
      </c>
      <c r="H137" s="17" t="s">
        <v>48</v>
      </c>
      <c r="I137" s="109">
        <v>2023</v>
      </c>
      <c r="J137" s="19">
        <f t="shared" si="2"/>
        <v>0</v>
      </c>
    </row>
    <row r="138" spans="1:10" x14ac:dyDescent="0.25">
      <c r="A138" s="80">
        <v>74798</v>
      </c>
      <c r="B138" s="17" t="s">
        <v>1048</v>
      </c>
      <c r="C138" s="17" t="s">
        <v>1168</v>
      </c>
      <c r="D138" s="17" t="s">
        <v>689</v>
      </c>
      <c r="E138" s="126">
        <v>38914</v>
      </c>
      <c r="F138" s="17" t="s">
        <v>15</v>
      </c>
      <c r="G138" s="17" t="s">
        <v>47</v>
      </c>
      <c r="H138" s="17" t="s">
        <v>59</v>
      </c>
      <c r="I138" s="109">
        <v>2023</v>
      </c>
      <c r="J138" s="19">
        <f t="shared" si="2"/>
        <v>0</v>
      </c>
    </row>
    <row r="139" spans="1:10" x14ac:dyDescent="0.25">
      <c r="A139" s="80">
        <v>74823</v>
      </c>
      <c r="B139" s="17" t="s">
        <v>537</v>
      </c>
      <c r="C139" s="17" t="s">
        <v>294</v>
      </c>
      <c r="D139" s="17" t="s">
        <v>689</v>
      </c>
      <c r="E139" s="126">
        <v>38852</v>
      </c>
      <c r="F139" s="17" t="s">
        <v>15</v>
      </c>
      <c r="G139" s="17" t="s">
        <v>47</v>
      </c>
      <c r="H139" s="17" t="s">
        <v>59</v>
      </c>
      <c r="I139" s="109">
        <v>2023</v>
      </c>
      <c r="J139" s="19">
        <f t="shared" si="2"/>
        <v>0</v>
      </c>
    </row>
    <row r="140" spans="1:10" x14ac:dyDescent="0.25">
      <c r="A140" s="111">
        <v>74993</v>
      </c>
      <c r="B140" s="17" t="s">
        <v>590</v>
      </c>
      <c r="C140" s="17" t="s">
        <v>589</v>
      </c>
      <c r="D140" s="17" t="s">
        <v>689</v>
      </c>
      <c r="E140" s="126">
        <v>37811</v>
      </c>
      <c r="F140" s="17" t="s">
        <v>15</v>
      </c>
      <c r="G140" s="17" t="s">
        <v>47</v>
      </c>
      <c r="H140" s="17" t="s">
        <v>59</v>
      </c>
      <c r="I140" s="109">
        <v>2020</v>
      </c>
      <c r="J140" s="19">
        <f t="shared" si="2"/>
        <v>0</v>
      </c>
    </row>
    <row r="141" spans="1:10" x14ac:dyDescent="0.25">
      <c r="A141" s="111">
        <v>75024</v>
      </c>
      <c r="B141" s="81" t="s">
        <v>616</v>
      </c>
      <c r="C141" s="81" t="s">
        <v>615</v>
      </c>
      <c r="D141" s="81" t="s">
        <v>689</v>
      </c>
      <c r="E141" s="125">
        <v>38293</v>
      </c>
      <c r="F141" s="81" t="s">
        <v>15</v>
      </c>
      <c r="G141" s="81" t="s">
        <v>47</v>
      </c>
      <c r="H141" s="81" t="s">
        <v>48</v>
      </c>
      <c r="I141" s="110">
        <v>2021</v>
      </c>
      <c r="J141" s="19">
        <f t="shared" si="2"/>
        <v>0</v>
      </c>
    </row>
    <row r="142" spans="1:10" x14ac:dyDescent="0.25">
      <c r="A142" s="111">
        <v>75119</v>
      </c>
      <c r="B142" s="17" t="s">
        <v>306</v>
      </c>
      <c r="C142" s="17" t="s">
        <v>305</v>
      </c>
      <c r="D142" s="17" t="s">
        <v>689</v>
      </c>
      <c r="E142" s="126">
        <v>38359</v>
      </c>
      <c r="F142" s="17" t="s">
        <v>15</v>
      </c>
      <c r="G142" s="17" t="s">
        <v>47</v>
      </c>
      <c r="H142" s="17" t="s">
        <v>48</v>
      </c>
      <c r="I142" s="110">
        <v>2022</v>
      </c>
      <c r="J142" s="19">
        <f t="shared" si="2"/>
        <v>0</v>
      </c>
    </row>
    <row r="143" spans="1:10" x14ac:dyDescent="0.25">
      <c r="A143" s="111">
        <v>75427</v>
      </c>
      <c r="B143" s="17" t="s">
        <v>359</v>
      </c>
      <c r="C143" s="17" t="s">
        <v>642</v>
      </c>
      <c r="D143" s="17" t="s">
        <v>689</v>
      </c>
      <c r="E143" s="126">
        <v>37958</v>
      </c>
      <c r="F143" s="17" t="s">
        <v>15</v>
      </c>
      <c r="G143" s="17" t="s">
        <v>47</v>
      </c>
      <c r="H143" s="17" t="s">
        <v>48</v>
      </c>
      <c r="I143" s="109">
        <v>2020</v>
      </c>
      <c r="J143" s="19">
        <f t="shared" si="2"/>
        <v>0</v>
      </c>
    </row>
    <row r="144" spans="1:10" x14ac:dyDescent="0.25">
      <c r="A144" s="111">
        <v>75474</v>
      </c>
      <c r="B144" t="s">
        <v>508</v>
      </c>
      <c r="C144" t="s">
        <v>507</v>
      </c>
      <c r="D144" t="s">
        <v>689</v>
      </c>
      <c r="E144" s="127">
        <v>38558</v>
      </c>
      <c r="F144" t="s">
        <v>15</v>
      </c>
      <c r="G144" t="s">
        <v>47</v>
      </c>
      <c r="H144" t="s">
        <v>59</v>
      </c>
      <c r="I144" s="110">
        <v>2022</v>
      </c>
      <c r="J144" s="19">
        <f t="shared" si="2"/>
        <v>0</v>
      </c>
    </row>
    <row r="145" spans="1:10" x14ac:dyDescent="0.25">
      <c r="A145" s="80">
        <v>75688</v>
      </c>
      <c r="B145" s="17" t="s">
        <v>533</v>
      </c>
      <c r="C145" s="17" t="s">
        <v>520</v>
      </c>
      <c r="D145" s="17" t="s">
        <v>689</v>
      </c>
      <c r="E145" s="126">
        <v>39055</v>
      </c>
      <c r="F145" s="17" t="s">
        <v>15</v>
      </c>
      <c r="G145" s="17" t="s">
        <v>47</v>
      </c>
      <c r="H145" s="17" t="s">
        <v>48</v>
      </c>
      <c r="I145" s="109">
        <v>2023</v>
      </c>
      <c r="J145" s="19">
        <f t="shared" si="2"/>
        <v>0</v>
      </c>
    </row>
    <row r="146" spans="1:10" x14ac:dyDescent="0.25">
      <c r="A146" s="111">
        <v>75852</v>
      </c>
      <c r="B146" s="18" t="s">
        <v>545</v>
      </c>
      <c r="C146" s="18" t="s">
        <v>412</v>
      </c>
      <c r="D146" s="18" t="s">
        <v>689</v>
      </c>
      <c r="E146" s="124">
        <v>37902</v>
      </c>
      <c r="F146" s="18" t="s">
        <v>15</v>
      </c>
      <c r="G146" s="18" t="s">
        <v>47</v>
      </c>
      <c r="H146" s="18" t="s">
        <v>59</v>
      </c>
      <c r="I146" s="109">
        <v>2020</v>
      </c>
      <c r="J146" s="19">
        <f t="shared" si="2"/>
        <v>0</v>
      </c>
    </row>
    <row r="147" spans="1:10" x14ac:dyDescent="0.25">
      <c r="A147" s="111">
        <v>76010</v>
      </c>
      <c r="B147" s="18" t="s">
        <v>171</v>
      </c>
      <c r="C147" s="18" t="s">
        <v>347</v>
      </c>
      <c r="D147" s="18" t="s">
        <v>689</v>
      </c>
      <c r="E147" s="124">
        <v>37376</v>
      </c>
      <c r="F147" s="18" t="s">
        <v>15</v>
      </c>
      <c r="G147" s="18" t="s">
        <v>47</v>
      </c>
      <c r="H147" s="18" t="s">
        <v>48</v>
      </c>
      <c r="I147" s="109">
        <v>2020</v>
      </c>
      <c r="J147" s="19">
        <f t="shared" si="2"/>
        <v>0</v>
      </c>
    </row>
    <row r="148" spans="1:10" x14ac:dyDescent="0.25">
      <c r="A148" s="80">
        <v>76119</v>
      </c>
      <c r="B148" s="17" t="s">
        <v>528</v>
      </c>
      <c r="C148" s="17" t="s">
        <v>275</v>
      </c>
      <c r="D148" s="17" t="s">
        <v>689</v>
      </c>
      <c r="E148" s="126">
        <v>38771</v>
      </c>
      <c r="F148" s="17" t="s">
        <v>15</v>
      </c>
      <c r="G148" s="17" t="s">
        <v>47</v>
      </c>
      <c r="H148" s="17" t="s">
        <v>48</v>
      </c>
      <c r="I148" s="109">
        <v>2023</v>
      </c>
      <c r="J148" s="19">
        <f t="shared" si="2"/>
        <v>0</v>
      </c>
    </row>
    <row r="149" spans="1:10" x14ac:dyDescent="0.25">
      <c r="A149" s="111">
        <v>76120</v>
      </c>
      <c r="B149" t="s">
        <v>336</v>
      </c>
      <c r="C149" t="s">
        <v>335</v>
      </c>
      <c r="D149" t="s">
        <v>689</v>
      </c>
      <c r="E149" s="127">
        <v>38406</v>
      </c>
      <c r="F149" t="s">
        <v>15</v>
      </c>
      <c r="G149" t="s">
        <v>47</v>
      </c>
      <c r="H149" t="s">
        <v>48</v>
      </c>
      <c r="I149" s="110">
        <v>2022</v>
      </c>
      <c r="J149" s="19">
        <f t="shared" si="2"/>
        <v>0</v>
      </c>
    </row>
    <row r="150" spans="1:10" x14ac:dyDescent="0.25">
      <c r="A150" s="111">
        <v>76317</v>
      </c>
      <c r="B150" s="17" t="s">
        <v>1134</v>
      </c>
      <c r="C150" s="17" t="s">
        <v>346</v>
      </c>
      <c r="D150" s="17" t="s">
        <v>689</v>
      </c>
      <c r="E150" s="126">
        <v>38504</v>
      </c>
      <c r="F150" s="17" t="s">
        <v>15</v>
      </c>
      <c r="G150" s="17" t="s">
        <v>47</v>
      </c>
      <c r="H150" s="17" t="s">
        <v>48</v>
      </c>
      <c r="I150" s="110">
        <v>2022</v>
      </c>
      <c r="J150" s="19">
        <f t="shared" si="2"/>
        <v>0</v>
      </c>
    </row>
    <row r="151" spans="1:10" x14ac:dyDescent="0.25">
      <c r="A151" s="111">
        <v>76577</v>
      </c>
      <c r="B151" s="18" t="s">
        <v>397</v>
      </c>
      <c r="C151" s="18" t="s">
        <v>396</v>
      </c>
      <c r="D151" s="18" t="s">
        <v>689</v>
      </c>
      <c r="E151" s="124">
        <v>37690</v>
      </c>
      <c r="F151" s="18" t="s">
        <v>17</v>
      </c>
      <c r="G151" s="18" t="s">
        <v>53</v>
      </c>
      <c r="H151" s="18" t="s">
        <v>48</v>
      </c>
      <c r="I151" s="109">
        <v>2020</v>
      </c>
      <c r="J151" s="19">
        <f t="shared" si="2"/>
        <v>0</v>
      </c>
    </row>
    <row r="152" spans="1:10" x14ac:dyDescent="0.25">
      <c r="A152" s="111">
        <v>76750</v>
      </c>
      <c r="B152" s="17" t="s">
        <v>67</v>
      </c>
      <c r="C152" s="17" t="s">
        <v>401</v>
      </c>
      <c r="D152" s="17" t="s">
        <v>689</v>
      </c>
      <c r="E152" s="126">
        <v>38637</v>
      </c>
      <c r="F152" s="17" t="s">
        <v>15</v>
      </c>
      <c r="G152" s="17" t="s">
        <v>47</v>
      </c>
      <c r="H152" s="17" t="s">
        <v>48</v>
      </c>
      <c r="I152" s="110">
        <v>2022</v>
      </c>
      <c r="J152" s="19">
        <f t="shared" si="2"/>
        <v>0</v>
      </c>
    </row>
    <row r="153" spans="1:10" x14ac:dyDescent="0.25">
      <c r="A153" s="80">
        <v>76918</v>
      </c>
      <c r="B153" s="17" t="s">
        <v>1209</v>
      </c>
      <c r="C153" s="17" t="s">
        <v>296</v>
      </c>
      <c r="D153" s="17" t="s">
        <v>689</v>
      </c>
      <c r="E153" s="126">
        <v>38983</v>
      </c>
      <c r="F153" s="17" t="s">
        <v>15</v>
      </c>
      <c r="G153" s="17" t="s">
        <v>47</v>
      </c>
      <c r="H153" s="17" t="s">
        <v>48</v>
      </c>
      <c r="I153" s="109">
        <v>2023</v>
      </c>
      <c r="J153" s="19">
        <f t="shared" si="2"/>
        <v>0</v>
      </c>
    </row>
    <row r="154" spans="1:10" x14ac:dyDescent="0.25">
      <c r="A154" s="80">
        <v>77136</v>
      </c>
      <c r="B154" s="17" t="s">
        <v>1258</v>
      </c>
      <c r="C154" s="17" t="s">
        <v>1259</v>
      </c>
      <c r="D154" s="17" t="s">
        <v>689</v>
      </c>
      <c r="E154" s="126">
        <v>38539</v>
      </c>
      <c r="F154" s="17" t="s">
        <v>16</v>
      </c>
      <c r="G154" s="17" t="s">
        <v>47</v>
      </c>
      <c r="H154" s="17" t="s">
        <v>59</v>
      </c>
      <c r="I154" s="109">
        <v>2023</v>
      </c>
      <c r="J154" s="19">
        <f t="shared" si="2"/>
        <v>0</v>
      </c>
    </row>
    <row r="155" spans="1:10" x14ac:dyDescent="0.25">
      <c r="A155" s="111">
        <v>77200</v>
      </c>
      <c r="B155" s="18" t="s">
        <v>491</v>
      </c>
      <c r="C155" s="18" t="s">
        <v>490</v>
      </c>
      <c r="D155" s="18" t="s">
        <v>689</v>
      </c>
      <c r="E155" s="124">
        <v>37550</v>
      </c>
      <c r="F155" s="18" t="s">
        <v>15</v>
      </c>
      <c r="G155" s="18" t="s">
        <v>47</v>
      </c>
      <c r="H155" s="18" t="s">
        <v>59</v>
      </c>
      <c r="I155" s="109">
        <v>2020</v>
      </c>
      <c r="J155" s="19">
        <f t="shared" si="2"/>
        <v>0</v>
      </c>
    </row>
    <row r="156" spans="1:10" x14ac:dyDescent="0.25">
      <c r="A156" s="111">
        <v>77273</v>
      </c>
      <c r="B156" s="81" t="s">
        <v>601</v>
      </c>
      <c r="C156" s="81" t="s">
        <v>399</v>
      </c>
      <c r="D156" s="81" t="s">
        <v>689</v>
      </c>
      <c r="E156" s="125">
        <v>38338</v>
      </c>
      <c r="F156" s="81" t="s">
        <v>15</v>
      </c>
      <c r="G156" s="81" t="s">
        <v>47</v>
      </c>
      <c r="H156" s="81" t="s">
        <v>59</v>
      </c>
      <c r="I156" s="110">
        <v>2021</v>
      </c>
      <c r="J156" s="19">
        <f t="shared" si="2"/>
        <v>0</v>
      </c>
    </row>
    <row r="157" spans="1:10" x14ac:dyDescent="0.25">
      <c r="A157" s="80">
        <v>77298</v>
      </c>
      <c r="B157" s="17" t="s">
        <v>403</v>
      </c>
      <c r="C157" s="17" t="s">
        <v>402</v>
      </c>
      <c r="D157" s="17" t="s">
        <v>689</v>
      </c>
      <c r="E157" s="126">
        <v>38812</v>
      </c>
      <c r="F157" s="17" t="s">
        <v>16</v>
      </c>
      <c r="G157" s="17" t="s">
        <v>47</v>
      </c>
      <c r="H157" s="17" t="s">
        <v>48</v>
      </c>
      <c r="I157" s="109">
        <v>2023</v>
      </c>
      <c r="J157" s="19">
        <f t="shared" si="2"/>
        <v>0</v>
      </c>
    </row>
    <row r="158" spans="1:10" x14ac:dyDescent="0.25">
      <c r="A158" s="111">
        <v>77401</v>
      </c>
      <c r="B158" s="18" t="s">
        <v>878</v>
      </c>
      <c r="C158" s="18" t="s">
        <v>877</v>
      </c>
      <c r="D158" s="18" t="s">
        <v>689</v>
      </c>
      <c r="E158" s="124">
        <v>37215</v>
      </c>
      <c r="F158" s="18" t="s">
        <v>15</v>
      </c>
      <c r="G158" s="18" t="s">
        <v>47</v>
      </c>
      <c r="H158" s="18" t="s">
        <v>48</v>
      </c>
      <c r="I158" s="109">
        <v>2018</v>
      </c>
      <c r="J158" s="19">
        <f t="shared" si="2"/>
        <v>0</v>
      </c>
    </row>
    <row r="159" spans="1:10" x14ac:dyDescent="0.25">
      <c r="A159" s="111">
        <v>77489</v>
      </c>
      <c r="B159" s="18" t="s">
        <v>559</v>
      </c>
      <c r="C159" s="18" t="s">
        <v>516</v>
      </c>
      <c r="D159" s="18" t="s">
        <v>689</v>
      </c>
      <c r="E159" s="124">
        <v>37590</v>
      </c>
      <c r="F159" s="18" t="s">
        <v>15</v>
      </c>
      <c r="G159" s="18" t="s">
        <v>47</v>
      </c>
      <c r="H159" s="18" t="s">
        <v>48</v>
      </c>
      <c r="I159" s="109">
        <v>2020</v>
      </c>
      <c r="J159" s="19">
        <f t="shared" si="2"/>
        <v>0</v>
      </c>
    </row>
    <row r="160" spans="1:10" x14ac:dyDescent="0.25">
      <c r="A160" s="111">
        <v>77495</v>
      </c>
      <c r="B160" s="18" t="s">
        <v>422</v>
      </c>
      <c r="C160" s="18" t="s">
        <v>421</v>
      </c>
      <c r="D160" s="18" t="s">
        <v>689</v>
      </c>
      <c r="E160" s="124">
        <v>37760</v>
      </c>
      <c r="F160" s="18" t="s">
        <v>15</v>
      </c>
      <c r="G160" s="18" t="s">
        <v>47</v>
      </c>
      <c r="H160" s="18" t="s">
        <v>48</v>
      </c>
      <c r="I160" s="109">
        <v>2020</v>
      </c>
      <c r="J160" s="19">
        <f t="shared" si="2"/>
        <v>0</v>
      </c>
    </row>
    <row r="161" spans="1:10" x14ac:dyDescent="0.25">
      <c r="A161" s="111">
        <v>77497</v>
      </c>
      <c r="B161" t="s">
        <v>471</v>
      </c>
      <c r="C161" t="s">
        <v>470</v>
      </c>
      <c r="D161" t="s">
        <v>689</v>
      </c>
      <c r="E161" s="127">
        <v>38397</v>
      </c>
      <c r="F161" t="s">
        <v>15</v>
      </c>
      <c r="G161" t="s">
        <v>47</v>
      </c>
      <c r="H161" t="s">
        <v>48</v>
      </c>
      <c r="I161" s="110">
        <v>2022</v>
      </c>
      <c r="J161" s="19">
        <f t="shared" si="2"/>
        <v>0</v>
      </c>
    </row>
    <row r="162" spans="1:10" x14ac:dyDescent="0.25">
      <c r="A162" s="80">
        <v>77659</v>
      </c>
      <c r="B162" s="17" t="s">
        <v>455</v>
      </c>
      <c r="C162" s="17" t="s">
        <v>454</v>
      </c>
      <c r="D162" s="17" t="s">
        <v>689</v>
      </c>
      <c r="E162" s="126">
        <v>38887</v>
      </c>
      <c r="F162" s="17" t="s">
        <v>16</v>
      </c>
      <c r="G162" s="17" t="s">
        <v>47</v>
      </c>
      <c r="H162" s="17" t="s">
        <v>48</v>
      </c>
      <c r="I162" s="109">
        <v>2023</v>
      </c>
      <c r="J162" s="19">
        <f t="shared" si="2"/>
        <v>0</v>
      </c>
    </row>
    <row r="163" spans="1:10" x14ac:dyDescent="0.25">
      <c r="A163" s="111">
        <v>77690</v>
      </c>
      <c r="B163" s="81" t="s">
        <v>353</v>
      </c>
      <c r="C163" s="81" t="s">
        <v>352</v>
      </c>
      <c r="D163" s="81" t="s">
        <v>689</v>
      </c>
      <c r="E163" s="125">
        <v>38257</v>
      </c>
      <c r="F163" s="81" t="s">
        <v>15</v>
      </c>
      <c r="G163" s="81" t="s">
        <v>47</v>
      </c>
      <c r="H163" s="81" t="s">
        <v>48</v>
      </c>
      <c r="I163" s="110">
        <v>2021</v>
      </c>
      <c r="J163" s="19">
        <f t="shared" si="2"/>
        <v>0</v>
      </c>
    </row>
    <row r="164" spans="1:10" x14ac:dyDescent="0.25">
      <c r="A164" s="111">
        <v>77788</v>
      </c>
      <c r="B164" s="17" t="s">
        <v>187</v>
      </c>
      <c r="C164" s="17" t="s">
        <v>412</v>
      </c>
      <c r="D164" s="17" t="s">
        <v>689</v>
      </c>
      <c r="E164" s="126">
        <v>38627</v>
      </c>
      <c r="F164" s="17" t="s">
        <v>15</v>
      </c>
      <c r="G164" s="17" t="s">
        <v>47</v>
      </c>
      <c r="H164" s="17" t="s">
        <v>59</v>
      </c>
      <c r="I164" s="110">
        <v>2022</v>
      </c>
      <c r="J164" s="19">
        <f t="shared" si="2"/>
        <v>0</v>
      </c>
    </row>
    <row r="165" spans="1:10" x14ac:dyDescent="0.25">
      <c r="A165" s="80">
        <v>77820</v>
      </c>
      <c r="B165" s="17" t="s">
        <v>561</v>
      </c>
      <c r="C165" s="17" t="s">
        <v>560</v>
      </c>
      <c r="D165" s="17" t="s">
        <v>689</v>
      </c>
      <c r="E165" s="126">
        <v>39020</v>
      </c>
      <c r="F165" s="17" t="s">
        <v>15</v>
      </c>
      <c r="G165" s="17" t="s">
        <v>47</v>
      </c>
      <c r="H165" s="17" t="s">
        <v>59</v>
      </c>
      <c r="I165" s="109">
        <v>2023</v>
      </c>
      <c r="J165" s="19">
        <f t="shared" si="2"/>
        <v>0</v>
      </c>
    </row>
    <row r="166" spans="1:10" x14ac:dyDescent="0.25">
      <c r="A166" s="111">
        <v>77978</v>
      </c>
      <c r="B166" s="18" t="s">
        <v>883</v>
      </c>
      <c r="C166" s="18" t="s">
        <v>615</v>
      </c>
      <c r="D166" s="18" t="s">
        <v>689</v>
      </c>
      <c r="E166" s="124">
        <v>37044</v>
      </c>
      <c r="F166" s="18" t="s">
        <v>15</v>
      </c>
      <c r="G166" s="18" t="s">
        <v>47</v>
      </c>
      <c r="H166" s="18" t="s">
        <v>48</v>
      </c>
      <c r="I166" s="109">
        <v>2018</v>
      </c>
      <c r="J166" s="19">
        <f t="shared" si="2"/>
        <v>0</v>
      </c>
    </row>
    <row r="167" spans="1:10" x14ac:dyDescent="0.25">
      <c r="A167" s="111">
        <v>78101</v>
      </c>
      <c r="B167" s="17" t="s">
        <v>432</v>
      </c>
      <c r="C167" s="17" t="s">
        <v>431</v>
      </c>
      <c r="D167" s="17" t="s">
        <v>689</v>
      </c>
      <c r="E167" s="126">
        <v>38632</v>
      </c>
      <c r="F167" s="17" t="s">
        <v>16</v>
      </c>
      <c r="G167" s="17" t="s">
        <v>47</v>
      </c>
      <c r="H167" s="17" t="s">
        <v>48</v>
      </c>
      <c r="I167" s="110">
        <v>2022</v>
      </c>
      <c r="J167" s="19">
        <f t="shared" si="2"/>
        <v>0</v>
      </c>
    </row>
    <row r="168" spans="1:10" x14ac:dyDescent="0.25">
      <c r="A168" s="111">
        <v>78148</v>
      </c>
      <c r="B168" s="17" t="s">
        <v>624</v>
      </c>
      <c r="C168" s="17" t="s">
        <v>321</v>
      </c>
      <c r="D168" s="17" t="s">
        <v>689</v>
      </c>
      <c r="E168" s="126">
        <v>37986</v>
      </c>
      <c r="F168" s="17" t="s">
        <v>16</v>
      </c>
      <c r="G168" s="17" t="s">
        <v>47</v>
      </c>
      <c r="H168" s="17" t="s">
        <v>48</v>
      </c>
      <c r="I168" s="109">
        <v>2020</v>
      </c>
      <c r="J168" s="19">
        <f t="shared" si="2"/>
        <v>0</v>
      </c>
    </row>
    <row r="169" spans="1:10" x14ac:dyDescent="0.25">
      <c r="A169" s="111">
        <v>78193</v>
      </c>
      <c r="B169" s="17" t="s">
        <v>318</v>
      </c>
      <c r="C169" s="17" t="s">
        <v>845</v>
      </c>
      <c r="D169" s="17" t="s">
        <v>689</v>
      </c>
      <c r="E169" s="126">
        <v>38536</v>
      </c>
      <c r="F169" s="17" t="s">
        <v>15</v>
      </c>
      <c r="G169" s="17" t="s">
        <v>53</v>
      </c>
      <c r="H169" s="17" t="s">
        <v>48</v>
      </c>
      <c r="I169" s="110">
        <v>2022</v>
      </c>
      <c r="J169" s="19">
        <f t="shared" si="2"/>
        <v>0</v>
      </c>
    </row>
    <row r="170" spans="1:10" x14ac:dyDescent="0.25">
      <c r="A170" s="111">
        <v>78284</v>
      </c>
      <c r="B170" s="18" t="s">
        <v>875</v>
      </c>
      <c r="C170" s="18" t="s">
        <v>874</v>
      </c>
      <c r="D170" s="18" t="s">
        <v>689</v>
      </c>
      <c r="E170" s="124">
        <v>37086</v>
      </c>
      <c r="F170" s="18" t="s">
        <v>16</v>
      </c>
      <c r="G170" s="18" t="s">
        <v>47</v>
      </c>
      <c r="H170" s="18" t="s">
        <v>48</v>
      </c>
      <c r="I170" s="109">
        <v>2018</v>
      </c>
      <c r="J170" s="19">
        <f t="shared" si="2"/>
        <v>0</v>
      </c>
    </row>
    <row r="171" spans="1:10" x14ac:dyDescent="0.25">
      <c r="A171" s="111">
        <v>78343</v>
      </c>
      <c r="B171" s="18" t="s">
        <v>373</v>
      </c>
      <c r="C171" s="18" t="s">
        <v>372</v>
      </c>
      <c r="D171" s="18" t="s">
        <v>689</v>
      </c>
      <c r="E171" s="124">
        <v>37462</v>
      </c>
      <c r="F171" s="18" t="s">
        <v>16</v>
      </c>
      <c r="G171" s="18" t="s">
        <v>47</v>
      </c>
      <c r="H171" s="18" t="s">
        <v>48</v>
      </c>
      <c r="I171" s="109">
        <v>2020</v>
      </c>
      <c r="J171" s="19">
        <f t="shared" si="2"/>
        <v>0</v>
      </c>
    </row>
    <row r="172" spans="1:10" x14ac:dyDescent="0.25">
      <c r="A172" s="111">
        <v>78353</v>
      </c>
      <c r="B172" s="18" t="s">
        <v>204</v>
      </c>
      <c r="C172" s="18" t="s">
        <v>558</v>
      </c>
      <c r="D172" s="18" t="s">
        <v>689</v>
      </c>
      <c r="E172" s="124">
        <v>36977</v>
      </c>
      <c r="F172" s="18" t="s">
        <v>15</v>
      </c>
      <c r="G172" s="18" t="s">
        <v>47</v>
      </c>
      <c r="H172" s="18" t="s">
        <v>48</v>
      </c>
      <c r="I172" s="109">
        <v>2020</v>
      </c>
      <c r="J172" s="19">
        <f t="shared" si="2"/>
        <v>0</v>
      </c>
    </row>
    <row r="173" spans="1:10" x14ac:dyDescent="0.25">
      <c r="A173" s="111">
        <v>78534</v>
      </c>
      <c r="B173" t="s">
        <v>387</v>
      </c>
      <c r="C173" t="s">
        <v>386</v>
      </c>
      <c r="D173" t="s">
        <v>689</v>
      </c>
      <c r="E173" s="127">
        <v>38476</v>
      </c>
      <c r="F173" t="s">
        <v>15</v>
      </c>
      <c r="G173" t="s">
        <v>47</v>
      </c>
      <c r="H173" t="s">
        <v>48</v>
      </c>
      <c r="I173" s="110">
        <v>2022</v>
      </c>
      <c r="J173" s="19">
        <f t="shared" si="2"/>
        <v>0</v>
      </c>
    </row>
    <row r="174" spans="1:10" x14ac:dyDescent="0.25">
      <c r="A174" s="111">
        <v>78883</v>
      </c>
      <c r="B174" s="18" t="s">
        <v>527</v>
      </c>
      <c r="C174" s="18" t="s">
        <v>526</v>
      </c>
      <c r="D174" s="18" t="s">
        <v>689</v>
      </c>
      <c r="E174" s="124">
        <v>37260</v>
      </c>
      <c r="F174" s="18" t="s">
        <v>15</v>
      </c>
      <c r="G174" s="18" t="s">
        <v>47</v>
      </c>
      <c r="H174" s="18" t="s">
        <v>59</v>
      </c>
      <c r="I174" s="109">
        <v>2020</v>
      </c>
      <c r="J174" s="19">
        <f t="shared" si="2"/>
        <v>0</v>
      </c>
    </row>
    <row r="175" spans="1:10" x14ac:dyDescent="0.25">
      <c r="A175" s="80">
        <v>78923</v>
      </c>
      <c r="B175" s="17" t="s">
        <v>469</v>
      </c>
      <c r="C175" s="17" t="s">
        <v>468</v>
      </c>
      <c r="D175" s="17" t="s">
        <v>689</v>
      </c>
      <c r="E175" s="126">
        <v>38837</v>
      </c>
      <c r="F175" s="17" t="s">
        <v>15</v>
      </c>
      <c r="G175" s="17" t="s">
        <v>53</v>
      </c>
      <c r="H175" s="17" t="s">
        <v>48</v>
      </c>
      <c r="I175" s="109">
        <v>2023</v>
      </c>
      <c r="J175" s="19">
        <f t="shared" si="2"/>
        <v>0</v>
      </c>
    </row>
    <row r="176" spans="1:10" x14ac:dyDescent="0.25">
      <c r="A176" s="111">
        <v>79379</v>
      </c>
      <c r="B176" s="18" t="s">
        <v>885</v>
      </c>
      <c r="C176" s="18" t="s">
        <v>884</v>
      </c>
      <c r="D176" s="18" t="s">
        <v>689</v>
      </c>
      <c r="E176" s="124">
        <v>37244</v>
      </c>
      <c r="F176" s="18" t="s">
        <v>15</v>
      </c>
      <c r="G176" s="18" t="s">
        <v>47</v>
      </c>
      <c r="H176" s="18" t="s">
        <v>59</v>
      </c>
      <c r="I176" s="109">
        <v>2018</v>
      </c>
      <c r="J176" s="19">
        <f t="shared" si="2"/>
        <v>0</v>
      </c>
    </row>
    <row r="177" spans="1:10" x14ac:dyDescent="0.25">
      <c r="A177" s="111">
        <v>79558</v>
      </c>
      <c r="B177" s="17" t="s">
        <v>224</v>
      </c>
      <c r="C177" s="17" t="s">
        <v>592</v>
      </c>
      <c r="D177" s="17" t="s">
        <v>689</v>
      </c>
      <c r="E177" s="126">
        <v>38678</v>
      </c>
      <c r="F177" s="17" t="s">
        <v>15</v>
      </c>
      <c r="G177" s="17" t="s">
        <v>47</v>
      </c>
      <c r="H177" s="17" t="s">
        <v>48</v>
      </c>
      <c r="I177" s="110">
        <v>2022</v>
      </c>
      <c r="J177" s="19">
        <f t="shared" si="2"/>
        <v>0</v>
      </c>
    </row>
    <row r="178" spans="1:10" x14ac:dyDescent="0.25">
      <c r="A178" s="80">
        <v>79719</v>
      </c>
      <c r="B178" s="17" t="s">
        <v>266</v>
      </c>
      <c r="C178" s="17" t="s">
        <v>265</v>
      </c>
      <c r="D178" s="17" t="s">
        <v>689</v>
      </c>
      <c r="E178" s="126">
        <v>39017</v>
      </c>
      <c r="F178" s="17" t="s">
        <v>15</v>
      </c>
      <c r="G178" s="17" t="s">
        <v>47</v>
      </c>
      <c r="H178" s="17" t="s">
        <v>48</v>
      </c>
      <c r="I178" s="109">
        <v>2023</v>
      </c>
      <c r="J178" s="19">
        <f t="shared" si="2"/>
        <v>0</v>
      </c>
    </row>
    <row r="179" spans="1:10" x14ac:dyDescent="0.25">
      <c r="A179" s="111">
        <v>79912</v>
      </c>
      <c r="B179" s="17" t="s">
        <v>638</v>
      </c>
      <c r="C179" s="17" t="s">
        <v>637</v>
      </c>
      <c r="D179" s="17" t="s">
        <v>689</v>
      </c>
      <c r="E179" s="126">
        <v>37478</v>
      </c>
      <c r="F179" s="17" t="s">
        <v>16</v>
      </c>
      <c r="G179" s="17" t="s">
        <v>47</v>
      </c>
      <c r="H179" s="17" t="s">
        <v>48</v>
      </c>
      <c r="I179" s="109">
        <v>2020</v>
      </c>
      <c r="J179" s="19">
        <f t="shared" si="2"/>
        <v>0</v>
      </c>
    </row>
    <row r="180" spans="1:10" x14ac:dyDescent="0.25">
      <c r="A180" s="111">
        <v>80576</v>
      </c>
      <c r="B180" s="18" t="s">
        <v>439</v>
      </c>
      <c r="C180" s="18" t="s">
        <v>438</v>
      </c>
      <c r="D180" s="18" t="s">
        <v>689</v>
      </c>
      <c r="E180" s="124">
        <v>37173</v>
      </c>
      <c r="F180" s="18" t="s">
        <v>16</v>
      </c>
      <c r="G180" s="18" t="s">
        <v>47</v>
      </c>
      <c r="H180" s="18" t="s">
        <v>59</v>
      </c>
      <c r="I180" s="109">
        <v>2020</v>
      </c>
      <c r="J180" s="19">
        <f t="shared" si="2"/>
        <v>0</v>
      </c>
    </row>
    <row r="181" spans="1:10" x14ac:dyDescent="0.25">
      <c r="A181" s="111">
        <v>80683</v>
      </c>
      <c r="B181" s="81" t="s">
        <v>552</v>
      </c>
      <c r="C181" s="81" t="s">
        <v>551</v>
      </c>
      <c r="D181" s="81" t="s">
        <v>689</v>
      </c>
      <c r="E181" s="125">
        <v>38248</v>
      </c>
      <c r="F181" s="81" t="s">
        <v>15</v>
      </c>
      <c r="G181" s="81" t="s">
        <v>47</v>
      </c>
      <c r="H181" s="81" t="s">
        <v>48</v>
      </c>
      <c r="I181" s="110">
        <v>2021</v>
      </c>
      <c r="J181" s="19">
        <f t="shared" si="2"/>
        <v>0</v>
      </c>
    </row>
    <row r="182" spans="1:10" x14ac:dyDescent="0.25">
      <c r="A182" s="111">
        <v>81084</v>
      </c>
      <c r="B182" s="81" t="s">
        <v>613</v>
      </c>
      <c r="C182" s="81" t="s">
        <v>612</v>
      </c>
      <c r="D182" s="81" t="s">
        <v>689</v>
      </c>
      <c r="E182" s="125">
        <v>38281</v>
      </c>
      <c r="F182" s="81" t="s">
        <v>15</v>
      </c>
      <c r="G182" s="81" t="s">
        <v>47</v>
      </c>
      <c r="H182" s="81" t="s">
        <v>48</v>
      </c>
      <c r="I182" s="110">
        <v>2021</v>
      </c>
      <c r="J182" s="19">
        <f t="shared" si="2"/>
        <v>0</v>
      </c>
    </row>
    <row r="183" spans="1:10" x14ac:dyDescent="0.25">
      <c r="A183" s="111">
        <v>81717</v>
      </c>
      <c r="B183" s="18" t="s">
        <v>304</v>
      </c>
      <c r="C183" s="18" t="s">
        <v>303</v>
      </c>
      <c r="D183" s="18" t="s">
        <v>689</v>
      </c>
      <c r="E183" s="124">
        <v>37423</v>
      </c>
      <c r="F183" s="18" t="s">
        <v>15</v>
      </c>
      <c r="G183" s="18" t="s">
        <v>53</v>
      </c>
      <c r="H183" s="18" t="s">
        <v>48</v>
      </c>
      <c r="I183" s="109">
        <v>2020</v>
      </c>
      <c r="J183" s="19">
        <f t="shared" si="2"/>
        <v>0</v>
      </c>
    </row>
    <row r="184" spans="1:10" x14ac:dyDescent="0.25">
      <c r="A184" s="80">
        <v>81884</v>
      </c>
      <c r="B184" s="17" t="s">
        <v>823</v>
      </c>
      <c r="C184" s="17" t="s">
        <v>540</v>
      </c>
      <c r="D184" s="17" t="s">
        <v>689</v>
      </c>
      <c r="E184" s="126">
        <v>38913</v>
      </c>
      <c r="F184" s="17" t="s">
        <v>15</v>
      </c>
      <c r="G184" s="17" t="s">
        <v>53</v>
      </c>
      <c r="H184" s="17" t="s">
        <v>48</v>
      </c>
      <c r="I184" s="109">
        <v>2023</v>
      </c>
      <c r="J184" s="19">
        <f t="shared" si="2"/>
        <v>0</v>
      </c>
    </row>
    <row r="185" spans="1:10" x14ac:dyDescent="0.25">
      <c r="A185" s="80">
        <v>81899</v>
      </c>
      <c r="B185" s="17" t="s">
        <v>356</v>
      </c>
      <c r="C185" s="17" t="s">
        <v>388</v>
      </c>
      <c r="D185" s="17" t="s">
        <v>689</v>
      </c>
      <c r="E185" s="126">
        <v>38765</v>
      </c>
      <c r="F185" s="17" t="s">
        <v>15</v>
      </c>
      <c r="G185" s="17" t="s">
        <v>47</v>
      </c>
      <c r="H185" s="17" t="s">
        <v>48</v>
      </c>
      <c r="I185" s="109">
        <v>2023</v>
      </c>
      <c r="J185" s="19">
        <f t="shared" si="2"/>
        <v>0</v>
      </c>
    </row>
    <row r="186" spans="1:10" x14ac:dyDescent="0.25">
      <c r="A186" s="111">
        <v>82127</v>
      </c>
      <c r="B186" t="s">
        <v>486</v>
      </c>
      <c r="C186" t="s">
        <v>485</v>
      </c>
      <c r="D186" t="s">
        <v>689</v>
      </c>
      <c r="E186" s="127">
        <v>38430</v>
      </c>
      <c r="F186" t="s">
        <v>15</v>
      </c>
      <c r="G186" t="s">
        <v>47</v>
      </c>
      <c r="H186" t="s">
        <v>48</v>
      </c>
      <c r="I186" s="110">
        <v>2022</v>
      </c>
      <c r="J186" s="19">
        <f t="shared" si="2"/>
        <v>0</v>
      </c>
    </row>
    <row r="187" spans="1:10" x14ac:dyDescent="0.25">
      <c r="A187" s="80">
        <v>82129</v>
      </c>
      <c r="B187" s="17" t="s">
        <v>1133</v>
      </c>
      <c r="C187" s="17" t="s">
        <v>412</v>
      </c>
      <c r="D187" s="17" t="s">
        <v>689</v>
      </c>
      <c r="E187" s="126">
        <v>38738</v>
      </c>
      <c r="F187" s="17" t="s">
        <v>15</v>
      </c>
      <c r="G187" s="17" t="s">
        <v>47</v>
      </c>
      <c r="H187" s="17" t="s">
        <v>48</v>
      </c>
      <c r="I187" s="109">
        <v>2023</v>
      </c>
      <c r="J187" s="19">
        <f t="shared" si="2"/>
        <v>0</v>
      </c>
    </row>
    <row r="188" spans="1:10" x14ac:dyDescent="0.25">
      <c r="A188" s="111">
        <v>82186</v>
      </c>
      <c r="B188" s="18" t="s">
        <v>563</v>
      </c>
      <c r="C188" s="18" t="s">
        <v>562</v>
      </c>
      <c r="D188" s="18" t="s">
        <v>689</v>
      </c>
      <c r="E188" s="124">
        <v>37767</v>
      </c>
      <c r="F188" s="18" t="s">
        <v>15</v>
      </c>
      <c r="G188" s="18" t="s">
        <v>47</v>
      </c>
      <c r="H188" s="18" t="s">
        <v>59</v>
      </c>
      <c r="I188" s="109">
        <v>2020</v>
      </c>
      <c r="J188" s="19">
        <f t="shared" si="2"/>
        <v>0</v>
      </c>
    </row>
    <row r="189" spans="1:10" x14ac:dyDescent="0.25">
      <c r="A189" s="80">
        <v>82501</v>
      </c>
      <c r="B189" s="17" t="s">
        <v>1095</v>
      </c>
      <c r="C189" s="17" t="s">
        <v>1096</v>
      </c>
      <c r="D189" s="17" t="s">
        <v>689</v>
      </c>
      <c r="E189" s="126">
        <v>38742</v>
      </c>
      <c r="F189" s="17" t="s">
        <v>16</v>
      </c>
      <c r="G189" s="17" t="s">
        <v>47</v>
      </c>
      <c r="H189" s="17" t="s">
        <v>48</v>
      </c>
      <c r="I189" s="109">
        <v>2023</v>
      </c>
      <c r="J189" s="19">
        <f t="shared" si="2"/>
        <v>0</v>
      </c>
    </row>
    <row r="190" spans="1:10" x14ac:dyDescent="0.25">
      <c r="A190" s="111">
        <v>82511</v>
      </c>
      <c r="B190" s="17" t="s">
        <v>301</v>
      </c>
      <c r="C190" s="17" t="s">
        <v>300</v>
      </c>
      <c r="D190" s="17" t="s">
        <v>689</v>
      </c>
      <c r="E190" s="126">
        <v>38553</v>
      </c>
      <c r="F190" s="17" t="s">
        <v>15</v>
      </c>
      <c r="G190" s="17" t="s">
        <v>47</v>
      </c>
      <c r="H190" s="17" t="s">
        <v>48</v>
      </c>
      <c r="I190" s="110">
        <v>2022</v>
      </c>
      <c r="J190" s="19">
        <f t="shared" si="2"/>
        <v>0</v>
      </c>
    </row>
    <row r="191" spans="1:10" x14ac:dyDescent="0.25">
      <c r="A191" s="80">
        <v>82818</v>
      </c>
      <c r="B191" s="17" t="s">
        <v>472</v>
      </c>
      <c r="C191" s="17" t="s">
        <v>399</v>
      </c>
      <c r="D191" s="17" t="s">
        <v>689</v>
      </c>
      <c r="E191" s="126">
        <v>38852</v>
      </c>
      <c r="F191" s="17" t="s">
        <v>15</v>
      </c>
      <c r="G191" s="17" t="s">
        <v>47</v>
      </c>
      <c r="H191" s="17" t="s">
        <v>48</v>
      </c>
      <c r="I191" s="109">
        <v>2023</v>
      </c>
      <c r="J191" s="19">
        <f t="shared" si="2"/>
        <v>0</v>
      </c>
    </row>
    <row r="192" spans="1:10" x14ac:dyDescent="0.25">
      <c r="A192" s="111">
        <v>82827</v>
      </c>
      <c r="B192" t="s">
        <v>435</v>
      </c>
      <c r="C192" t="s">
        <v>399</v>
      </c>
      <c r="D192" t="s">
        <v>689</v>
      </c>
      <c r="E192" s="127">
        <v>38691</v>
      </c>
      <c r="F192" t="s">
        <v>15</v>
      </c>
      <c r="G192" t="s">
        <v>47</v>
      </c>
      <c r="H192" t="s">
        <v>48</v>
      </c>
      <c r="I192" s="110">
        <v>2022</v>
      </c>
      <c r="J192" s="19">
        <f t="shared" si="2"/>
        <v>0</v>
      </c>
    </row>
    <row r="193" spans="1:10" x14ac:dyDescent="0.25">
      <c r="A193" s="111">
        <v>82936</v>
      </c>
      <c r="B193" s="17" t="s">
        <v>122</v>
      </c>
      <c r="C193" s="17" t="s">
        <v>361</v>
      </c>
      <c r="D193" s="17" t="s">
        <v>689</v>
      </c>
      <c r="E193" s="126">
        <v>38702</v>
      </c>
      <c r="F193" s="17" t="s">
        <v>15</v>
      </c>
      <c r="G193" s="17" t="s">
        <v>47</v>
      </c>
      <c r="H193" s="17" t="s">
        <v>48</v>
      </c>
      <c r="I193" s="110">
        <v>2022</v>
      </c>
      <c r="J193" s="19">
        <f t="shared" si="2"/>
        <v>0</v>
      </c>
    </row>
    <row r="194" spans="1:10" x14ac:dyDescent="0.25">
      <c r="A194" s="80">
        <v>83136</v>
      </c>
      <c r="B194" s="17" t="s">
        <v>264</v>
      </c>
      <c r="C194" s="17" t="s">
        <v>323</v>
      </c>
      <c r="D194" s="17" t="s">
        <v>689</v>
      </c>
      <c r="E194" s="126">
        <v>38731</v>
      </c>
      <c r="F194" s="17" t="s">
        <v>15</v>
      </c>
      <c r="G194" s="17" t="s">
        <v>47</v>
      </c>
      <c r="H194" s="17" t="s">
        <v>59</v>
      </c>
      <c r="I194" s="109">
        <v>2023</v>
      </c>
      <c r="J194" s="19">
        <f t="shared" ref="J194:J257" si="3">IF(A193=A194,1,IF(A194=A195,1,0))</f>
        <v>0</v>
      </c>
    </row>
    <row r="195" spans="1:10" x14ac:dyDescent="0.25">
      <c r="A195" s="80">
        <v>83137</v>
      </c>
      <c r="B195" s="17" t="s">
        <v>264</v>
      </c>
      <c r="C195" s="17" t="s">
        <v>263</v>
      </c>
      <c r="D195" s="17" t="s">
        <v>689</v>
      </c>
      <c r="E195" s="126">
        <v>38731</v>
      </c>
      <c r="F195" s="17" t="s">
        <v>15</v>
      </c>
      <c r="G195" s="17" t="s">
        <v>47</v>
      </c>
      <c r="H195" s="17" t="s">
        <v>48</v>
      </c>
      <c r="I195" s="109">
        <v>2023</v>
      </c>
      <c r="J195" s="19">
        <f t="shared" si="3"/>
        <v>0</v>
      </c>
    </row>
    <row r="196" spans="1:10" x14ac:dyDescent="0.25">
      <c r="A196" s="111">
        <v>83468</v>
      </c>
      <c r="B196" s="17" t="s">
        <v>546</v>
      </c>
      <c r="C196" s="17" t="s">
        <v>273</v>
      </c>
      <c r="D196" s="17" t="s">
        <v>689</v>
      </c>
      <c r="E196" s="126">
        <v>38476</v>
      </c>
      <c r="F196" s="17" t="s">
        <v>15</v>
      </c>
      <c r="G196" s="17" t="s">
        <v>47</v>
      </c>
      <c r="H196" s="17" t="s">
        <v>48</v>
      </c>
      <c r="I196" s="110">
        <v>2022</v>
      </c>
      <c r="J196" s="19">
        <f t="shared" si="3"/>
        <v>0</v>
      </c>
    </row>
    <row r="197" spans="1:10" x14ac:dyDescent="0.25">
      <c r="A197" s="111">
        <v>83500</v>
      </c>
      <c r="B197" s="81" t="s">
        <v>185</v>
      </c>
      <c r="C197" s="81" t="s">
        <v>350</v>
      </c>
      <c r="D197" s="81" t="s">
        <v>689</v>
      </c>
      <c r="E197" s="125">
        <v>38041</v>
      </c>
      <c r="F197" s="81" t="s">
        <v>15</v>
      </c>
      <c r="G197" s="81" t="s">
        <v>47</v>
      </c>
      <c r="H197" s="81" t="s">
        <v>59</v>
      </c>
      <c r="I197" s="110">
        <v>2021</v>
      </c>
      <c r="J197" s="19">
        <f t="shared" si="3"/>
        <v>0</v>
      </c>
    </row>
    <row r="198" spans="1:10" x14ac:dyDescent="0.25">
      <c r="A198" s="111">
        <v>83527</v>
      </c>
      <c r="B198" s="81" t="s">
        <v>549</v>
      </c>
      <c r="C198" s="81" t="s">
        <v>548</v>
      </c>
      <c r="D198" s="81" t="s">
        <v>689</v>
      </c>
      <c r="E198" s="125">
        <v>38098</v>
      </c>
      <c r="F198" s="81" t="s">
        <v>15</v>
      </c>
      <c r="G198" s="81" t="s">
        <v>53</v>
      </c>
      <c r="H198" s="81" t="s">
        <v>59</v>
      </c>
      <c r="I198" s="110">
        <v>2021</v>
      </c>
      <c r="J198" s="19">
        <f t="shared" si="3"/>
        <v>0</v>
      </c>
    </row>
    <row r="199" spans="1:10" x14ac:dyDescent="0.25">
      <c r="A199" s="80">
        <v>83556</v>
      </c>
      <c r="B199" s="17" t="s">
        <v>1002</v>
      </c>
      <c r="C199" s="17" t="s">
        <v>804</v>
      </c>
      <c r="D199" s="17" t="s">
        <v>689</v>
      </c>
      <c r="E199" s="126">
        <v>38888</v>
      </c>
      <c r="F199" s="17" t="s">
        <v>16</v>
      </c>
      <c r="G199" s="17" t="s">
        <v>47</v>
      </c>
      <c r="H199" s="17" t="s">
        <v>48</v>
      </c>
      <c r="I199" s="109">
        <v>2023</v>
      </c>
      <c r="J199" s="19">
        <f t="shared" si="3"/>
        <v>0</v>
      </c>
    </row>
    <row r="200" spans="1:10" x14ac:dyDescent="0.25">
      <c r="A200" s="111">
        <v>83848</v>
      </c>
      <c r="B200" s="81" t="s">
        <v>608</v>
      </c>
      <c r="C200" s="81" t="s">
        <v>607</v>
      </c>
      <c r="D200" s="81" t="s">
        <v>689</v>
      </c>
      <c r="E200" s="125">
        <v>38247</v>
      </c>
      <c r="F200" s="81" t="s">
        <v>15</v>
      </c>
      <c r="G200" s="81" t="s">
        <v>47</v>
      </c>
      <c r="H200" s="81" t="s">
        <v>48</v>
      </c>
      <c r="I200" s="110">
        <v>2021</v>
      </c>
      <c r="J200" s="19">
        <f t="shared" si="3"/>
        <v>0</v>
      </c>
    </row>
    <row r="201" spans="1:10" x14ac:dyDescent="0.25">
      <c r="A201" s="111">
        <v>83888</v>
      </c>
      <c r="B201" s="81" t="s">
        <v>497</v>
      </c>
      <c r="C201" s="81" t="s">
        <v>846</v>
      </c>
      <c r="D201" s="81" t="s">
        <v>689</v>
      </c>
      <c r="E201" s="125">
        <v>37276</v>
      </c>
      <c r="F201" s="81" t="s">
        <v>15</v>
      </c>
      <c r="G201" s="81" t="s">
        <v>47</v>
      </c>
      <c r="H201" s="81" t="s">
        <v>48</v>
      </c>
      <c r="I201" s="110">
        <v>2021</v>
      </c>
      <c r="J201" s="19">
        <f t="shared" si="3"/>
        <v>0</v>
      </c>
    </row>
    <row r="202" spans="1:10" x14ac:dyDescent="0.25">
      <c r="A202" s="111">
        <v>84089</v>
      </c>
      <c r="B202" s="18" t="s">
        <v>383</v>
      </c>
      <c r="C202" s="18" t="s">
        <v>382</v>
      </c>
      <c r="D202" s="18" t="s">
        <v>689</v>
      </c>
      <c r="E202" s="124">
        <v>37937</v>
      </c>
      <c r="F202" s="18" t="s">
        <v>15</v>
      </c>
      <c r="G202" s="18" t="s">
        <v>47</v>
      </c>
      <c r="H202" s="18" t="s">
        <v>48</v>
      </c>
      <c r="I202" s="109">
        <v>2020</v>
      </c>
      <c r="J202" s="19">
        <f t="shared" si="3"/>
        <v>0</v>
      </c>
    </row>
    <row r="203" spans="1:10" x14ac:dyDescent="0.25">
      <c r="A203" s="111">
        <v>84402</v>
      </c>
      <c r="B203" s="18" t="s">
        <v>122</v>
      </c>
      <c r="C203" s="18" t="s">
        <v>542</v>
      </c>
      <c r="D203" s="18" t="s">
        <v>689</v>
      </c>
      <c r="E203" s="124">
        <v>37083</v>
      </c>
      <c r="F203" s="18" t="s">
        <v>15</v>
      </c>
      <c r="G203" s="18" t="s">
        <v>47</v>
      </c>
      <c r="H203" s="18" t="s">
        <v>48</v>
      </c>
      <c r="I203" s="109">
        <v>2018</v>
      </c>
      <c r="J203" s="19">
        <f t="shared" si="3"/>
        <v>0</v>
      </c>
    </row>
    <row r="204" spans="1:10" x14ac:dyDescent="0.25">
      <c r="A204" s="80">
        <v>84667</v>
      </c>
      <c r="B204" s="17" t="s">
        <v>814</v>
      </c>
      <c r="C204" s="17" t="s">
        <v>813</v>
      </c>
      <c r="D204" s="17" t="s">
        <v>689</v>
      </c>
      <c r="E204" s="126">
        <v>38860</v>
      </c>
      <c r="F204" s="17" t="s">
        <v>16</v>
      </c>
      <c r="G204" s="17" t="s">
        <v>47</v>
      </c>
      <c r="H204" s="17" t="s">
        <v>48</v>
      </c>
      <c r="I204" s="109">
        <v>2023</v>
      </c>
      <c r="J204" s="19">
        <f t="shared" si="3"/>
        <v>0</v>
      </c>
    </row>
    <row r="205" spans="1:10" x14ac:dyDescent="0.25">
      <c r="A205" s="80">
        <v>84688</v>
      </c>
      <c r="B205" s="17" t="s">
        <v>258</v>
      </c>
      <c r="C205" s="17" t="s">
        <v>278</v>
      </c>
      <c r="D205" s="17" t="s">
        <v>689</v>
      </c>
      <c r="E205" s="126">
        <v>38574</v>
      </c>
      <c r="F205" s="17" t="s">
        <v>15</v>
      </c>
      <c r="G205" s="17" t="s">
        <v>47</v>
      </c>
      <c r="H205" s="17" t="s">
        <v>48</v>
      </c>
      <c r="I205" s="109">
        <v>2023</v>
      </c>
      <c r="J205" s="19">
        <f t="shared" si="3"/>
        <v>0</v>
      </c>
    </row>
    <row r="206" spans="1:10" x14ac:dyDescent="0.25">
      <c r="A206" s="111">
        <v>84899</v>
      </c>
      <c r="B206" s="81" t="s">
        <v>385</v>
      </c>
      <c r="C206" s="81" t="s">
        <v>384</v>
      </c>
      <c r="D206" s="81" t="s">
        <v>689</v>
      </c>
      <c r="E206" s="125">
        <v>38302</v>
      </c>
      <c r="F206" s="81" t="s">
        <v>15</v>
      </c>
      <c r="G206" s="81" t="s">
        <v>47</v>
      </c>
      <c r="H206" s="81" t="s">
        <v>48</v>
      </c>
      <c r="I206" s="110">
        <v>2021</v>
      </c>
      <c r="J206" s="19">
        <f t="shared" si="3"/>
        <v>0</v>
      </c>
    </row>
    <row r="207" spans="1:10" x14ac:dyDescent="0.25">
      <c r="A207" s="111">
        <v>84912</v>
      </c>
      <c r="B207" s="81" t="s">
        <v>648</v>
      </c>
      <c r="C207" s="81" t="s">
        <v>647</v>
      </c>
      <c r="D207" s="81" t="s">
        <v>689</v>
      </c>
      <c r="E207" s="125">
        <v>38200</v>
      </c>
      <c r="F207" s="81" t="s">
        <v>15</v>
      </c>
      <c r="G207" s="81" t="s">
        <v>47</v>
      </c>
      <c r="H207" s="81" t="s">
        <v>59</v>
      </c>
      <c r="I207" s="110">
        <v>2021</v>
      </c>
      <c r="J207" s="19">
        <f t="shared" si="3"/>
        <v>0</v>
      </c>
    </row>
    <row r="208" spans="1:10" x14ac:dyDescent="0.25">
      <c r="A208" s="111">
        <v>84964</v>
      </c>
      <c r="B208" s="81" t="s">
        <v>390</v>
      </c>
      <c r="C208" s="81" t="s">
        <v>391</v>
      </c>
      <c r="D208" s="81" t="s">
        <v>689</v>
      </c>
      <c r="E208" s="125">
        <v>38139</v>
      </c>
      <c r="F208" s="81" t="s">
        <v>15</v>
      </c>
      <c r="G208" s="81" t="s">
        <v>47</v>
      </c>
      <c r="H208" s="81" t="s">
        <v>48</v>
      </c>
      <c r="I208" s="110">
        <v>2021</v>
      </c>
      <c r="J208" s="19">
        <f t="shared" si="3"/>
        <v>0</v>
      </c>
    </row>
    <row r="209" spans="1:10" x14ac:dyDescent="0.25">
      <c r="A209" s="111">
        <v>84967</v>
      </c>
      <c r="B209" s="81" t="s">
        <v>442</v>
      </c>
      <c r="C209" s="81" t="s">
        <v>315</v>
      </c>
      <c r="D209" s="81" t="s">
        <v>689</v>
      </c>
      <c r="E209" s="125">
        <v>38132</v>
      </c>
      <c r="F209" s="81" t="s">
        <v>15</v>
      </c>
      <c r="G209" s="81" t="s">
        <v>47</v>
      </c>
      <c r="H209" s="81" t="s">
        <v>59</v>
      </c>
      <c r="I209" s="110">
        <v>2021</v>
      </c>
      <c r="J209" s="19">
        <f t="shared" si="3"/>
        <v>0</v>
      </c>
    </row>
    <row r="210" spans="1:10" x14ac:dyDescent="0.25">
      <c r="A210" s="80">
        <v>85087</v>
      </c>
      <c r="B210" s="17" t="s">
        <v>415</v>
      </c>
      <c r="C210" s="17" t="s">
        <v>414</v>
      </c>
      <c r="D210" s="17" t="s">
        <v>689</v>
      </c>
      <c r="E210" s="126">
        <v>38833</v>
      </c>
      <c r="F210" s="17" t="s">
        <v>15</v>
      </c>
      <c r="G210" s="17" t="s">
        <v>47</v>
      </c>
      <c r="H210" s="17" t="s">
        <v>59</v>
      </c>
      <c r="I210" s="109">
        <v>2023</v>
      </c>
      <c r="J210" s="19">
        <f t="shared" si="3"/>
        <v>0</v>
      </c>
    </row>
    <row r="211" spans="1:10" x14ac:dyDescent="0.25">
      <c r="A211" s="111">
        <v>85120</v>
      </c>
      <c r="B211" s="81" t="s">
        <v>464</v>
      </c>
      <c r="C211" s="81" t="s">
        <v>463</v>
      </c>
      <c r="D211" s="81" t="s">
        <v>689</v>
      </c>
      <c r="E211" s="125">
        <v>38141</v>
      </c>
      <c r="F211" s="81" t="s">
        <v>15</v>
      </c>
      <c r="G211" s="81" t="s">
        <v>47</v>
      </c>
      <c r="H211" s="81" t="s">
        <v>48</v>
      </c>
      <c r="I211" s="110">
        <v>2021</v>
      </c>
      <c r="J211" s="19">
        <f t="shared" si="3"/>
        <v>0</v>
      </c>
    </row>
    <row r="212" spans="1:10" x14ac:dyDescent="0.25">
      <c r="A212" s="111">
        <v>85682</v>
      </c>
      <c r="B212" s="81" t="s">
        <v>445</v>
      </c>
      <c r="C212" s="81" t="s">
        <v>444</v>
      </c>
      <c r="D212" s="81" t="s">
        <v>689</v>
      </c>
      <c r="E212" s="125">
        <v>38226</v>
      </c>
      <c r="F212" s="81" t="s">
        <v>15</v>
      </c>
      <c r="G212" s="81" t="s">
        <v>47</v>
      </c>
      <c r="H212" s="81" t="s">
        <v>59</v>
      </c>
      <c r="I212" s="110">
        <v>2021</v>
      </c>
      <c r="J212" s="19">
        <f t="shared" si="3"/>
        <v>0</v>
      </c>
    </row>
    <row r="213" spans="1:10" x14ac:dyDescent="0.25">
      <c r="A213" s="111">
        <v>85830</v>
      </c>
      <c r="B213" s="81" t="s">
        <v>504</v>
      </c>
      <c r="C213" s="81" t="s">
        <v>498</v>
      </c>
      <c r="D213" s="81" t="s">
        <v>689</v>
      </c>
      <c r="E213" s="125">
        <v>38088</v>
      </c>
      <c r="F213" s="81" t="s">
        <v>15</v>
      </c>
      <c r="G213" s="81" t="s">
        <v>47</v>
      </c>
      <c r="H213" s="81" t="s">
        <v>48</v>
      </c>
      <c r="I213" s="110">
        <v>2021</v>
      </c>
      <c r="J213" s="19">
        <f t="shared" si="3"/>
        <v>0</v>
      </c>
    </row>
    <row r="214" spans="1:10" x14ac:dyDescent="0.25">
      <c r="A214" s="111">
        <v>85832</v>
      </c>
      <c r="B214" s="17" t="s">
        <v>598</v>
      </c>
      <c r="C214" s="17" t="s">
        <v>597</v>
      </c>
      <c r="D214" s="17" t="s">
        <v>689</v>
      </c>
      <c r="E214" s="126">
        <v>37611</v>
      </c>
      <c r="F214" s="17" t="s">
        <v>15</v>
      </c>
      <c r="G214" s="17" t="s">
        <v>47</v>
      </c>
      <c r="H214" s="17" t="s">
        <v>59</v>
      </c>
      <c r="I214" s="109">
        <v>2020</v>
      </c>
      <c r="J214" s="19">
        <f t="shared" si="3"/>
        <v>0</v>
      </c>
    </row>
    <row r="215" spans="1:10" x14ac:dyDescent="0.25">
      <c r="A215" s="111">
        <v>86058</v>
      </c>
      <c r="B215" t="s">
        <v>847</v>
      </c>
      <c r="C215" t="s">
        <v>433</v>
      </c>
      <c r="D215" t="s">
        <v>689</v>
      </c>
      <c r="E215" s="127">
        <v>38439</v>
      </c>
      <c r="F215" t="s">
        <v>15</v>
      </c>
      <c r="G215" t="s">
        <v>53</v>
      </c>
      <c r="H215" t="s">
        <v>48</v>
      </c>
      <c r="I215" s="110">
        <v>2022</v>
      </c>
      <c r="J215" s="19">
        <f t="shared" si="3"/>
        <v>0</v>
      </c>
    </row>
    <row r="216" spans="1:10" x14ac:dyDescent="0.25">
      <c r="A216" s="111">
        <v>86062</v>
      </c>
      <c r="B216" s="18" t="s">
        <v>376</v>
      </c>
      <c r="C216" s="18" t="s">
        <v>375</v>
      </c>
      <c r="D216" s="18" t="s">
        <v>689</v>
      </c>
      <c r="E216" s="124">
        <v>37681</v>
      </c>
      <c r="F216" s="18" t="s">
        <v>15</v>
      </c>
      <c r="G216" s="18" t="s">
        <v>47</v>
      </c>
      <c r="H216" s="18" t="s">
        <v>48</v>
      </c>
      <c r="I216" s="109">
        <v>2020</v>
      </c>
      <c r="J216" s="19">
        <f t="shared" si="3"/>
        <v>0</v>
      </c>
    </row>
    <row r="217" spans="1:10" x14ac:dyDescent="0.25">
      <c r="A217" s="111">
        <v>86523</v>
      </c>
      <c r="B217" s="81" t="s">
        <v>493</v>
      </c>
      <c r="C217" s="81" t="s">
        <v>492</v>
      </c>
      <c r="D217" s="81" t="s">
        <v>689</v>
      </c>
      <c r="E217" s="125">
        <v>38303</v>
      </c>
      <c r="F217" s="81" t="s">
        <v>15</v>
      </c>
      <c r="G217" s="81" t="s">
        <v>47</v>
      </c>
      <c r="H217" s="81" t="s">
        <v>59</v>
      </c>
      <c r="I217" s="110">
        <v>2021</v>
      </c>
      <c r="J217" s="19">
        <f t="shared" si="3"/>
        <v>0</v>
      </c>
    </row>
    <row r="218" spans="1:10" x14ac:dyDescent="0.25">
      <c r="A218" s="80">
        <v>87062</v>
      </c>
      <c r="B218" s="17" t="s">
        <v>599</v>
      </c>
      <c r="C218" s="17" t="s">
        <v>265</v>
      </c>
      <c r="D218" s="17" t="s">
        <v>689</v>
      </c>
      <c r="E218" s="126">
        <v>38896</v>
      </c>
      <c r="F218" s="17" t="s">
        <v>15</v>
      </c>
      <c r="G218" s="17" t="s">
        <v>47</v>
      </c>
      <c r="H218" s="17" t="s">
        <v>48</v>
      </c>
      <c r="I218" s="109">
        <v>2023</v>
      </c>
      <c r="J218" s="19">
        <f t="shared" si="3"/>
        <v>0</v>
      </c>
    </row>
    <row r="219" spans="1:10" x14ac:dyDescent="0.25">
      <c r="A219" s="111">
        <v>87137</v>
      </c>
      <c r="B219" t="s">
        <v>413</v>
      </c>
      <c r="C219" t="s">
        <v>412</v>
      </c>
      <c r="D219" t="s">
        <v>689</v>
      </c>
      <c r="E219" s="127">
        <v>38492</v>
      </c>
      <c r="F219" t="s">
        <v>15</v>
      </c>
      <c r="G219" t="s">
        <v>47</v>
      </c>
      <c r="H219" t="s">
        <v>48</v>
      </c>
      <c r="I219" s="110">
        <v>2022</v>
      </c>
      <c r="J219" s="19">
        <f t="shared" si="3"/>
        <v>0</v>
      </c>
    </row>
    <row r="220" spans="1:10" x14ac:dyDescent="0.25">
      <c r="A220" s="111">
        <v>87148</v>
      </c>
      <c r="B220" s="81" t="s">
        <v>578</v>
      </c>
      <c r="C220" s="81" t="s">
        <v>577</v>
      </c>
      <c r="D220" s="81" t="s">
        <v>689</v>
      </c>
      <c r="E220" s="125">
        <v>38343</v>
      </c>
      <c r="F220" s="81" t="s">
        <v>15</v>
      </c>
      <c r="G220" s="81" t="s">
        <v>47</v>
      </c>
      <c r="H220" s="81" t="s">
        <v>48</v>
      </c>
      <c r="I220" s="110">
        <v>2021</v>
      </c>
      <c r="J220" s="19">
        <f t="shared" si="3"/>
        <v>0</v>
      </c>
    </row>
    <row r="221" spans="1:10" x14ac:dyDescent="0.25">
      <c r="A221" s="111">
        <v>87205</v>
      </c>
      <c r="B221" s="17" t="s">
        <v>484</v>
      </c>
      <c r="C221" s="17" t="s">
        <v>483</v>
      </c>
      <c r="D221" s="17" t="s">
        <v>689</v>
      </c>
      <c r="E221" s="126">
        <v>38554</v>
      </c>
      <c r="F221" s="17" t="s">
        <v>15</v>
      </c>
      <c r="G221" s="17" t="s">
        <v>47</v>
      </c>
      <c r="H221" s="17" t="s">
        <v>59</v>
      </c>
      <c r="I221" s="110">
        <v>2022</v>
      </c>
      <c r="J221" s="19">
        <f t="shared" si="3"/>
        <v>0</v>
      </c>
    </row>
    <row r="222" spans="1:10" x14ac:dyDescent="0.25">
      <c r="A222" s="111">
        <v>87483</v>
      </c>
      <c r="B222" s="17" t="s">
        <v>437</v>
      </c>
      <c r="C222" s="17" t="s">
        <v>436</v>
      </c>
      <c r="D222" s="17" t="s">
        <v>689</v>
      </c>
      <c r="E222" s="126">
        <v>38551</v>
      </c>
      <c r="F222" s="17" t="s">
        <v>15</v>
      </c>
      <c r="G222" s="17" t="s">
        <v>47</v>
      </c>
      <c r="H222" s="17" t="s">
        <v>59</v>
      </c>
      <c r="I222" s="110">
        <v>2022</v>
      </c>
      <c r="J222" s="19">
        <f t="shared" si="3"/>
        <v>0</v>
      </c>
    </row>
    <row r="223" spans="1:10" x14ac:dyDescent="0.25">
      <c r="A223" s="80">
        <v>87730</v>
      </c>
      <c r="B223" s="17" t="s">
        <v>1267</v>
      </c>
      <c r="C223" s="17" t="s">
        <v>259</v>
      </c>
      <c r="D223" s="17" t="s">
        <v>689</v>
      </c>
      <c r="E223" s="126">
        <v>38365</v>
      </c>
      <c r="F223" s="17" t="s">
        <v>15</v>
      </c>
      <c r="G223" s="17" t="s">
        <v>47</v>
      </c>
      <c r="H223" s="17" t="s">
        <v>48</v>
      </c>
      <c r="I223" s="109">
        <v>2023</v>
      </c>
      <c r="J223" s="19">
        <f t="shared" si="3"/>
        <v>0</v>
      </c>
    </row>
    <row r="224" spans="1:10" x14ac:dyDescent="0.25">
      <c r="A224" s="111">
        <v>87771</v>
      </c>
      <c r="B224" s="81" t="s">
        <v>604</v>
      </c>
      <c r="C224" s="81" t="s">
        <v>603</v>
      </c>
      <c r="D224" s="81" t="s">
        <v>689</v>
      </c>
      <c r="E224" s="125">
        <v>38337</v>
      </c>
      <c r="F224" s="81" t="s">
        <v>15</v>
      </c>
      <c r="G224" s="81" t="s">
        <v>47</v>
      </c>
      <c r="H224" s="81" t="s">
        <v>48</v>
      </c>
      <c r="I224" s="110">
        <v>2021</v>
      </c>
      <c r="J224" s="19">
        <f t="shared" si="3"/>
        <v>0</v>
      </c>
    </row>
    <row r="225" spans="1:10" x14ac:dyDescent="0.25">
      <c r="A225" s="111">
        <v>87799</v>
      </c>
      <c r="B225" s="81" t="s">
        <v>204</v>
      </c>
      <c r="C225" s="81" t="s">
        <v>334</v>
      </c>
      <c r="D225" s="81" t="s">
        <v>689</v>
      </c>
      <c r="E225" s="125">
        <v>38275</v>
      </c>
      <c r="F225" s="81" t="s">
        <v>16</v>
      </c>
      <c r="G225" s="81" t="s">
        <v>47</v>
      </c>
      <c r="H225" s="81" t="s">
        <v>48</v>
      </c>
      <c r="I225" s="110">
        <v>2021</v>
      </c>
      <c r="J225" s="19">
        <f t="shared" si="3"/>
        <v>0</v>
      </c>
    </row>
    <row r="226" spans="1:10" x14ac:dyDescent="0.25">
      <c r="A226" s="111">
        <v>87973</v>
      </c>
      <c r="B226" t="s">
        <v>283</v>
      </c>
      <c r="C226" t="s">
        <v>282</v>
      </c>
      <c r="D226" t="s">
        <v>689</v>
      </c>
      <c r="E226" s="127">
        <v>38617</v>
      </c>
      <c r="F226" t="s">
        <v>15</v>
      </c>
      <c r="G226" t="s">
        <v>53</v>
      </c>
      <c r="H226" t="s">
        <v>48</v>
      </c>
      <c r="I226" s="110">
        <v>2022</v>
      </c>
      <c r="J226" s="19">
        <f t="shared" si="3"/>
        <v>0</v>
      </c>
    </row>
    <row r="227" spans="1:10" x14ac:dyDescent="0.25">
      <c r="A227" s="111">
        <v>88257</v>
      </c>
      <c r="B227" t="s">
        <v>191</v>
      </c>
      <c r="C227" t="s">
        <v>647</v>
      </c>
      <c r="D227" t="s">
        <v>689</v>
      </c>
      <c r="E227" s="127">
        <v>38498</v>
      </c>
      <c r="F227" t="s">
        <v>15</v>
      </c>
      <c r="G227" t="s">
        <v>47</v>
      </c>
      <c r="H227" t="s">
        <v>48</v>
      </c>
      <c r="I227" s="110">
        <v>2022</v>
      </c>
      <c r="J227" s="19">
        <f t="shared" si="3"/>
        <v>0</v>
      </c>
    </row>
    <row r="228" spans="1:10" x14ac:dyDescent="0.25">
      <c r="A228" s="111">
        <v>88261</v>
      </c>
      <c r="B228" s="81" t="s">
        <v>358</v>
      </c>
      <c r="C228" s="81" t="s">
        <v>357</v>
      </c>
      <c r="D228" s="81" t="s">
        <v>689</v>
      </c>
      <c r="E228" s="125">
        <v>38268</v>
      </c>
      <c r="F228" s="81" t="s">
        <v>15</v>
      </c>
      <c r="G228" s="81" t="s">
        <v>47</v>
      </c>
      <c r="H228" s="81" t="s">
        <v>48</v>
      </c>
      <c r="I228" s="110">
        <v>2021</v>
      </c>
      <c r="J228" s="19">
        <f t="shared" si="3"/>
        <v>0</v>
      </c>
    </row>
    <row r="229" spans="1:10" x14ac:dyDescent="0.25">
      <c r="A229" s="111">
        <v>88458</v>
      </c>
      <c r="B229" s="17" t="s">
        <v>630</v>
      </c>
      <c r="C229" s="17" t="s">
        <v>629</v>
      </c>
      <c r="D229" s="17" t="s">
        <v>689</v>
      </c>
      <c r="E229" s="126">
        <v>37761</v>
      </c>
      <c r="F229" s="17" t="s">
        <v>15</v>
      </c>
      <c r="G229" s="17" t="s">
        <v>53</v>
      </c>
      <c r="H229" s="17" t="s">
        <v>48</v>
      </c>
      <c r="I229" s="109">
        <v>2020</v>
      </c>
      <c r="J229" s="19">
        <f t="shared" si="3"/>
        <v>0</v>
      </c>
    </row>
    <row r="230" spans="1:10" x14ac:dyDescent="0.25">
      <c r="A230" s="111">
        <v>88485</v>
      </c>
      <c r="B230" s="81" t="s">
        <v>287</v>
      </c>
      <c r="C230" s="81" t="s">
        <v>286</v>
      </c>
      <c r="D230" s="81" t="s">
        <v>689</v>
      </c>
      <c r="E230" s="125">
        <v>38329</v>
      </c>
      <c r="F230" s="81" t="s">
        <v>16</v>
      </c>
      <c r="G230" s="81" t="s">
        <v>53</v>
      </c>
      <c r="H230" s="81" t="s">
        <v>48</v>
      </c>
      <c r="I230" s="110">
        <v>2021</v>
      </c>
      <c r="J230" s="19">
        <f t="shared" si="3"/>
        <v>0</v>
      </c>
    </row>
    <row r="231" spans="1:10" x14ac:dyDescent="0.25">
      <c r="A231" s="80">
        <v>88645</v>
      </c>
      <c r="B231" s="17" t="s">
        <v>503</v>
      </c>
      <c r="C231" s="17" t="s">
        <v>502</v>
      </c>
      <c r="D231" s="17" t="s">
        <v>689</v>
      </c>
      <c r="E231" s="126">
        <v>38918</v>
      </c>
      <c r="F231" s="17" t="s">
        <v>15</v>
      </c>
      <c r="G231" s="17" t="s">
        <v>47</v>
      </c>
      <c r="H231" s="17" t="s">
        <v>48</v>
      </c>
      <c r="I231" s="109">
        <v>2023</v>
      </c>
      <c r="J231" s="19">
        <f t="shared" si="3"/>
        <v>0</v>
      </c>
    </row>
    <row r="232" spans="1:10" x14ac:dyDescent="0.25">
      <c r="A232" s="111">
        <v>88888</v>
      </c>
      <c r="B232" t="s">
        <v>1062</v>
      </c>
      <c r="C232" t="s">
        <v>1063</v>
      </c>
      <c r="D232" t="s">
        <v>689</v>
      </c>
      <c r="E232" s="127">
        <v>38412</v>
      </c>
      <c r="F232" t="s">
        <v>16</v>
      </c>
      <c r="G232" t="s">
        <v>47</v>
      </c>
      <c r="H232" t="s">
        <v>48</v>
      </c>
      <c r="I232" s="110">
        <v>2022</v>
      </c>
      <c r="J232" s="19">
        <f t="shared" si="3"/>
        <v>0</v>
      </c>
    </row>
    <row r="233" spans="1:10" x14ac:dyDescent="0.25">
      <c r="A233" s="111">
        <v>89044</v>
      </c>
      <c r="B233" s="17" t="s">
        <v>1210</v>
      </c>
      <c r="C233" s="17" t="s">
        <v>286</v>
      </c>
      <c r="D233" s="17" t="s">
        <v>689</v>
      </c>
      <c r="E233" s="126">
        <v>38387</v>
      </c>
      <c r="F233" s="17" t="s">
        <v>15</v>
      </c>
      <c r="G233" s="17" t="s">
        <v>47</v>
      </c>
      <c r="H233" s="17" t="s">
        <v>48</v>
      </c>
      <c r="I233" s="110">
        <v>2022</v>
      </c>
      <c r="J233" s="19">
        <f t="shared" si="3"/>
        <v>0</v>
      </c>
    </row>
    <row r="234" spans="1:10" x14ac:dyDescent="0.25">
      <c r="A234" s="111">
        <v>89049</v>
      </c>
      <c r="B234" s="81" t="s">
        <v>289</v>
      </c>
      <c r="C234" s="81" t="s">
        <v>288</v>
      </c>
      <c r="D234" s="81" t="s">
        <v>689</v>
      </c>
      <c r="E234" s="125">
        <v>38070</v>
      </c>
      <c r="F234" s="81" t="s">
        <v>15</v>
      </c>
      <c r="G234" s="81" t="s">
        <v>47</v>
      </c>
      <c r="H234" s="81" t="s">
        <v>48</v>
      </c>
      <c r="I234" s="110">
        <v>2021</v>
      </c>
      <c r="J234" s="19">
        <f t="shared" si="3"/>
        <v>0</v>
      </c>
    </row>
    <row r="235" spans="1:10" x14ac:dyDescent="0.25">
      <c r="A235" s="80">
        <v>89094</v>
      </c>
      <c r="B235" s="17" t="s">
        <v>626</v>
      </c>
      <c r="C235" s="17" t="s">
        <v>625</v>
      </c>
      <c r="D235" s="17" t="s">
        <v>689</v>
      </c>
      <c r="E235" s="126">
        <v>38913</v>
      </c>
      <c r="F235" s="17" t="s">
        <v>16</v>
      </c>
      <c r="G235" s="17" t="s">
        <v>47</v>
      </c>
      <c r="H235" s="17" t="s">
        <v>48</v>
      </c>
      <c r="I235" s="109">
        <v>2023</v>
      </c>
      <c r="J235" s="19">
        <f t="shared" si="3"/>
        <v>0</v>
      </c>
    </row>
    <row r="236" spans="1:10" x14ac:dyDescent="0.25">
      <c r="A236" s="111">
        <v>89264</v>
      </c>
      <c r="B236" s="18" t="s">
        <v>380</v>
      </c>
      <c r="C236" s="18" t="s">
        <v>379</v>
      </c>
      <c r="D236" s="18" t="s">
        <v>689</v>
      </c>
      <c r="E236" s="124">
        <v>37811</v>
      </c>
      <c r="F236" s="18" t="s">
        <v>15</v>
      </c>
      <c r="G236" s="18" t="s">
        <v>47</v>
      </c>
      <c r="H236" s="18" t="s">
        <v>48</v>
      </c>
      <c r="I236" s="109">
        <v>2020</v>
      </c>
      <c r="J236" s="19">
        <f t="shared" si="3"/>
        <v>0</v>
      </c>
    </row>
    <row r="237" spans="1:10" x14ac:dyDescent="0.25">
      <c r="A237" s="111">
        <v>89394</v>
      </c>
      <c r="B237" t="s">
        <v>262</v>
      </c>
      <c r="C237" t="s">
        <v>384</v>
      </c>
      <c r="D237" t="s">
        <v>689</v>
      </c>
      <c r="E237" s="127">
        <v>38542</v>
      </c>
      <c r="F237" t="s">
        <v>15</v>
      </c>
      <c r="G237" t="s">
        <v>47</v>
      </c>
      <c r="H237" t="s">
        <v>48</v>
      </c>
      <c r="I237" s="110">
        <v>2022</v>
      </c>
      <c r="J237" s="19">
        <f t="shared" si="3"/>
        <v>0</v>
      </c>
    </row>
    <row r="238" spans="1:10" x14ac:dyDescent="0.25">
      <c r="A238" s="80">
        <v>89428</v>
      </c>
      <c r="B238" s="17" t="s">
        <v>1073</v>
      </c>
      <c r="C238" s="17" t="s">
        <v>1074</v>
      </c>
      <c r="D238" s="17" t="s">
        <v>689</v>
      </c>
      <c r="E238" s="126">
        <v>38838</v>
      </c>
      <c r="F238" s="17" t="s">
        <v>15</v>
      </c>
      <c r="G238" s="17" t="s">
        <v>47</v>
      </c>
      <c r="H238" s="17" t="s">
        <v>48</v>
      </c>
      <c r="I238" s="109">
        <v>2023</v>
      </c>
      <c r="J238" s="19">
        <f t="shared" si="3"/>
        <v>0</v>
      </c>
    </row>
    <row r="239" spans="1:10" x14ac:dyDescent="0.25">
      <c r="A239" s="111">
        <v>89454</v>
      </c>
      <c r="B239" s="17" t="s">
        <v>475</v>
      </c>
      <c r="C239" s="17" t="s">
        <v>474</v>
      </c>
      <c r="D239" s="17" t="s">
        <v>689</v>
      </c>
      <c r="E239" s="126">
        <v>38685</v>
      </c>
      <c r="F239" s="17" t="s">
        <v>15</v>
      </c>
      <c r="G239" s="17" t="s">
        <v>47</v>
      </c>
      <c r="H239" s="17" t="s">
        <v>59</v>
      </c>
      <c r="I239" s="110">
        <v>2022</v>
      </c>
      <c r="J239" s="19">
        <f t="shared" si="3"/>
        <v>0</v>
      </c>
    </row>
    <row r="240" spans="1:10" x14ac:dyDescent="0.25">
      <c r="A240" s="111">
        <v>89582</v>
      </c>
      <c r="B240" s="17" t="s">
        <v>98</v>
      </c>
      <c r="C240" s="17" t="s">
        <v>593</v>
      </c>
      <c r="D240" s="17" t="s">
        <v>689</v>
      </c>
      <c r="E240" s="126">
        <v>38418</v>
      </c>
      <c r="F240" s="17" t="s">
        <v>15</v>
      </c>
      <c r="G240" s="17" t="s">
        <v>47</v>
      </c>
      <c r="H240" s="17" t="s">
        <v>59</v>
      </c>
      <c r="I240" s="110">
        <v>2022</v>
      </c>
      <c r="J240" s="19">
        <f t="shared" si="3"/>
        <v>0</v>
      </c>
    </row>
    <row r="241" spans="1:10" x14ac:dyDescent="0.25">
      <c r="A241" s="111">
        <v>89827</v>
      </c>
      <c r="B241" t="s">
        <v>639</v>
      </c>
      <c r="C241" t="s">
        <v>458</v>
      </c>
      <c r="D241" t="s">
        <v>689</v>
      </c>
      <c r="E241" s="127">
        <v>38454</v>
      </c>
      <c r="F241" t="s">
        <v>15</v>
      </c>
      <c r="G241" t="s">
        <v>47</v>
      </c>
      <c r="H241" t="s">
        <v>59</v>
      </c>
      <c r="I241" s="110">
        <v>2022</v>
      </c>
      <c r="J241" s="19">
        <f t="shared" si="3"/>
        <v>0</v>
      </c>
    </row>
    <row r="242" spans="1:10" x14ac:dyDescent="0.25">
      <c r="A242" s="80">
        <v>89963</v>
      </c>
      <c r="B242" s="17" t="s">
        <v>1138</v>
      </c>
      <c r="C242" s="17" t="s">
        <v>1142</v>
      </c>
      <c r="D242" s="17" t="s">
        <v>689</v>
      </c>
      <c r="E242" s="126">
        <v>39063</v>
      </c>
      <c r="F242" s="17" t="s">
        <v>16</v>
      </c>
      <c r="G242" s="17" t="s">
        <v>47</v>
      </c>
      <c r="H242" s="17" t="s">
        <v>48</v>
      </c>
      <c r="I242" s="109">
        <v>2023</v>
      </c>
      <c r="J242" s="19">
        <f t="shared" si="3"/>
        <v>0</v>
      </c>
    </row>
    <row r="243" spans="1:10" x14ac:dyDescent="0.25">
      <c r="A243" s="111">
        <v>89968</v>
      </c>
      <c r="B243" s="81" t="s">
        <v>536</v>
      </c>
      <c r="C243" s="81" t="s">
        <v>392</v>
      </c>
      <c r="D243" s="81" t="s">
        <v>689</v>
      </c>
      <c r="E243" s="125">
        <v>38070</v>
      </c>
      <c r="F243" s="81" t="s">
        <v>15</v>
      </c>
      <c r="G243" s="81" t="s">
        <v>47</v>
      </c>
      <c r="H243" s="81" t="s">
        <v>59</v>
      </c>
      <c r="I243" s="110">
        <v>2021</v>
      </c>
      <c r="J243" s="19">
        <f t="shared" si="3"/>
        <v>0</v>
      </c>
    </row>
    <row r="244" spans="1:10" x14ac:dyDescent="0.25">
      <c r="A244" s="111">
        <v>90040</v>
      </c>
      <c r="B244" s="81" t="s">
        <v>531</v>
      </c>
      <c r="C244" s="81" t="s">
        <v>480</v>
      </c>
      <c r="D244" s="81" t="s">
        <v>689</v>
      </c>
      <c r="E244" s="125">
        <v>38037</v>
      </c>
      <c r="F244" s="81" t="s">
        <v>15</v>
      </c>
      <c r="G244" s="81" t="s">
        <v>47</v>
      </c>
      <c r="H244" s="81" t="s">
        <v>48</v>
      </c>
      <c r="I244" s="110">
        <v>2021</v>
      </c>
      <c r="J244" s="19">
        <f t="shared" si="3"/>
        <v>0</v>
      </c>
    </row>
    <row r="245" spans="1:10" x14ac:dyDescent="0.25">
      <c r="A245" s="111">
        <v>90727</v>
      </c>
      <c r="B245" s="18" t="s">
        <v>411</v>
      </c>
      <c r="C245" s="18" t="s">
        <v>274</v>
      </c>
      <c r="D245" s="18" t="s">
        <v>689</v>
      </c>
      <c r="E245" s="124">
        <v>37378</v>
      </c>
      <c r="F245" s="18" t="s">
        <v>15</v>
      </c>
      <c r="G245" s="18" t="s">
        <v>47</v>
      </c>
      <c r="H245" s="18" t="s">
        <v>48</v>
      </c>
      <c r="I245" s="109">
        <v>2020</v>
      </c>
      <c r="J245" s="19">
        <f t="shared" si="3"/>
        <v>0</v>
      </c>
    </row>
    <row r="246" spans="1:10" x14ac:dyDescent="0.25">
      <c r="A246" s="111">
        <v>90989</v>
      </c>
      <c r="B246" s="81" t="s">
        <v>331</v>
      </c>
      <c r="C246" s="81" t="s">
        <v>314</v>
      </c>
      <c r="D246" s="81" t="s">
        <v>689</v>
      </c>
      <c r="E246" s="125">
        <v>38245</v>
      </c>
      <c r="F246" s="81" t="s">
        <v>16</v>
      </c>
      <c r="G246" s="81" t="s">
        <v>47</v>
      </c>
      <c r="H246" s="81" t="s">
        <v>48</v>
      </c>
      <c r="I246" s="110">
        <v>2021</v>
      </c>
      <c r="J246" s="19">
        <f t="shared" si="3"/>
        <v>0</v>
      </c>
    </row>
    <row r="247" spans="1:10" x14ac:dyDescent="0.25">
      <c r="A247" s="111">
        <v>91765</v>
      </c>
      <c r="B247" s="81" t="s">
        <v>398</v>
      </c>
      <c r="C247" s="81" t="s">
        <v>276</v>
      </c>
      <c r="D247" s="81" t="s">
        <v>689</v>
      </c>
      <c r="E247" s="125">
        <v>38171</v>
      </c>
      <c r="F247" s="81" t="s">
        <v>15</v>
      </c>
      <c r="G247" s="81" t="s">
        <v>47</v>
      </c>
      <c r="H247" s="81" t="s">
        <v>48</v>
      </c>
      <c r="I247" s="110">
        <v>2021</v>
      </c>
      <c r="J247" s="19">
        <f t="shared" si="3"/>
        <v>0</v>
      </c>
    </row>
    <row r="248" spans="1:10" x14ac:dyDescent="0.25">
      <c r="A248" s="111">
        <v>91840</v>
      </c>
      <c r="B248" t="s">
        <v>505</v>
      </c>
      <c r="C248" t="s">
        <v>1033</v>
      </c>
      <c r="D248" t="s">
        <v>689</v>
      </c>
      <c r="E248" s="127">
        <v>38665</v>
      </c>
      <c r="F248" t="s">
        <v>15</v>
      </c>
      <c r="G248" t="s">
        <v>47</v>
      </c>
      <c r="H248" t="s">
        <v>48</v>
      </c>
      <c r="I248" s="110">
        <v>2022</v>
      </c>
      <c r="J248" s="19">
        <f t="shared" si="3"/>
        <v>0</v>
      </c>
    </row>
    <row r="249" spans="1:10" x14ac:dyDescent="0.25">
      <c r="A249" s="111">
        <v>92384</v>
      </c>
      <c r="B249" s="17" t="s">
        <v>524</v>
      </c>
      <c r="C249" s="17" t="s">
        <v>305</v>
      </c>
      <c r="D249" s="17" t="s">
        <v>689</v>
      </c>
      <c r="E249" s="126">
        <v>38513</v>
      </c>
      <c r="F249" s="17" t="s">
        <v>15</v>
      </c>
      <c r="G249" s="17" t="s">
        <v>47</v>
      </c>
      <c r="H249" s="17" t="s">
        <v>48</v>
      </c>
      <c r="I249" s="110">
        <v>2022</v>
      </c>
      <c r="J249" s="19">
        <f t="shared" si="3"/>
        <v>0</v>
      </c>
    </row>
    <row r="250" spans="1:10" x14ac:dyDescent="0.25">
      <c r="A250" s="111">
        <v>92387</v>
      </c>
      <c r="B250" s="17" t="s">
        <v>203</v>
      </c>
      <c r="C250" s="17" t="s">
        <v>555</v>
      </c>
      <c r="D250" s="17" t="s">
        <v>689</v>
      </c>
      <c r="E250" s="126">
        <v>38635</v>
      </c>
      <c r="F250" s="17" t="s">
        <v>15</v>
      </c>
      <c r="G250" s="17" t="s">
        <v>47</v>
      </c>
      <c r="H250" s="17" t="s">
        <v>59</v>
      </c>
      <c r="I250" s="110">
        <v>2022</v>
      </c>
      <c r="J250" s="19">
        <f t="shared" si="3"/>
        <v>0</v>
      </c>
    </row>
    <row r="251" spans="1:10" x14ac:dyDescent="0.25">
      <c r="A251" s="80">
        <v>92502</v>
      </c>
      <c r="B251" s="17" t="s">
        <v>623</v>
      </c>
      <c r="C251" s="17" t="s">
        <v>622</v>
      </c>
      <c r="D251" s="17" t="s">
        <v>689</v>
      </c>
      <c r="E251" s="126">
        <v>39058</v>
      </c>
      <c r="F251" s="17" t="s">
        <v>15</v>
      </c>
      <c r="G251" s="17" t="s">
        <v>47</v>
      </c>
      <c r="H251" s="17" t="s">
        <v>59</v>
      </c>
      <c r="I251" s="109">
        <v>2023</v>
      </c>
      <c r="J251" s="19">
        <f t="shared" si="3"/>
        <v>0</v>
      </c>
    </row>
    <row r="252" spans="1:10" x14ac:dyDescent="0.25">
      <c r="A252" s="111">
        <v>92639</v>
      </c>
      <c r="B252" s="17" t="s">
        <v>462</v>
      </c>
      <c r="C252" s="17" t="s">
        <v>1152</v>
      </c>
      <c r="D252" s="17" t="s">
        <v>689</v>
      </c>
      <c r="E252" s="126">
        <v>38603</v>
      </c>
      <c r="F252" s="17" t="s">
        <v>15</v>
      </c>
      <c r="G252" s="17" t="s">
        <v>47</v>
      </c>
      <c r="H252" s="17" t="s">
        <v>48</v>
      </c>
      <c r="I252" s="110">
        <v>2022</v>
      </c>
      <c r="J252" s="19">
        <f t="shared" si="3"/>
        <v>0</v>
      </c>
    </row>
    <row r="253" spans="1:10" x14ac:dyDescent="0.25">
      <c r="A253" s="111">
        <v>92642</v>
      </c>
      <c r="B253" t="s">
        <v>850</v>
      </c>
      <c r="C253" t="s">
        <v>800</v>
      </c>
      <c r="D253" t="s">
        <v>689</v>
      </c>
      <c r="E253" s="127">
        <v>38490</v>
      </c>
      <c r="F253" t="s">
        <v>15</v>
      </c>
      <c r="G253" t="s">
        <v>47</v>
      </c>
      <c r="H253" t="s">
        <v>48</v>
      </c>
      <c r="I253" s="110">
        <v>2022</v>
      </c>
      <c r="J253" s="19">
        <f t="shared" si="3"/>
        <v>0</v>
      </c>
    </row>
    <row r="254" spans="1:10" x14ac:dyDescent="0.25">
      <c r="A254" s="80">
        <v>92644</v>
      </c>
      <c r="B254" s="17" t="s">
        <v>650</v>
      </c>
      <c r="C254" s="17" t="s">
        <v>267</v>
      </c>
      <c r="D254" s="17" t="s">
        <v>689</v>
      </c>
      <c r="E254" s="126">
        <v>38722</v>
      </c>
      <c r="F254" s="17" t="s">
        <v>15</v>
      </c>
      <c r="G254" s="17" t="s">
        <v>47</v>
      </c>
      <c r="H254" s="17" t="s">
        <v>59</v>
      </c>
      <c r="I254" s="109">
        <v>2023</v>
      </c>
      <c r="J254" s="19">
        <f t="shared" si="3"/>
        <v>0</v>
      </c>
    </row>
    <row r="255" spans="1:10" x14ac:dyDescent="0.25">
      <c r="A255" s="80">
        <v>92954</v>
      </c>
      <c r="B255" s="17" t="s">
        <v>1032</v>
      </c>
      <c r="C255" s="17" t="s">
        <v>829</v>
      </c>
      <c r="D255" s="17" t="s">
        <v>689</v>
      </c>
      <c r="E255" s="126">
        <v>38839</v>
      </c>
      <c r="F255" s="17" t="s">
        <v>16</v>
      </c>
      <c r="G255" s="17" t="s">
        <v>47</v>
      </c>
      <c r="H255" s="17" t="s">
        <v>48</v>
      </c>
      <c r="I255" s="109">
        <v>2023</v>
      </c>
      <c r="J255" s="19">
        <f t="shared" si="3"/>
        <v>0</v>
      </c>
    </row>
    <row r="256" spans="1:10" x14ac:dyDescent="0.25">
      <c r="A256" s="111">
        <v>93811</v>
      </c>
      <c r="B256" s="17" t="s">
        <v>839</v>
      </c>
      <c r="C256" s="17" t="s">
        <v>286</v>
      </c>
      <c r="D256" s="17" t="s">
        <v>689</v>
      </c>
      <c r="E256" s="126">
        <v>38701</v>
      </c>
      <c r="F256" s="17" t="s">
        <v>15</v>
      </c>
      <c r="G256" s="17" t="s">
        <v>47</v>
      </c>
      <c r="H256" s="17" t="s">
        <v>48</v>
      </c>
      <c r="I256" s="110">
        <v>2022</v>
      </c>
      <c r="J256" s="19">
        <f t="shared" si="3"/>
        <v>0</v>
      </c>
    </row>
    <row r="257" spans="1:10" x14ac:dyDescent="0.25">
      <c r="A257" s="80">
        <v>94163</v>
      </c>
      <c r="B257" s="17" t="s">
        <v>85</v>
      </c>
      <c r="C257" s="17" t="s">
        <v>1200</v>
      </c>
      <c r="D257" s="17" t="s">
        <v>689</v>
      </c>
      <c r="E257" s="126">
        <v>38913</v>
      </c>
      <c r="F257" s="17" t="s">
        <v>15</v>
      </c>
      <c r="G257" s="17" t="s">
        <v>47</v>
      </c>
      <c r="H257" s="17" t="s">
        <v>48</v>
      </c>
      <c r="I257" s="109">
        <v>2023</v>
      </c>
      <c r="J257" s="19">
        <f t="shared" si="3"/>
        <v>0</v>
      </c>
    </row>
    <row r="258" spans="1:10" x14ac:dyDescent="0.25">
      <c r="A258" s="80">
        <v>94485</v>
      </c>
      <c r="B258" s="17" t="s">
        <v>510</v>
      </c>
      <c r="C258" s="17" t="s">
        <v>509</v>
      </c>
      <c r="D258" s="17" t="s">
        <v>689</v>
      </c>
      <c r="E258" s="126">
        <v>38805</v>
      </c>
      <c r="F258" s="17" t="s">
        <v>15</v>
      </c>
      <c r="G258" s="17" t="s">
        <v>47</v>
      </c>
      <c r="H258" s="17" t="s">
        <v>48</v>
      </c>
      <c r="I258" s="109">
        <v>2023</v>
      </c>
      <c r="J258" s="19">
        <f t="shared" ref="J258:J294" si="4">IF(A257=A258,1,IF(A258=A259,1,0))</f>
        <v>0</v>
      </c>
    </row>
    <row r="259" spans="1:10" x14ac:dyDescent="0.25">
      <c r="A259" s="80">
        <v>95194</v>
      </c>
      <c r="B259" s="17" t="s">
        <v>792</v>
      </c>
      <c r="C259" s="17" t="s">
        <v>791</v>
      </c>
      <c r="D259" s="17" t="s">
        <v>689</v>
      </c>
      <c r="E259" s="126">
        <v>39072</v>
      </c>
      <c r="F259" s="17" t="s">
        <v>15</v>
      </c>
      <c r="G259" s="17" t="s">
        <v>47</v>
      </c>
      <c r="H259" s="17" t="s">
        <v>48</v>
      </c>
      <c r="I259" s="109">
        <v>2023</v>
      </c>
      <c r="J259" s="19">
        <f t="shared" si="4"/>
        <v>0</v>
      </c>
    </row>
    <row r="260" spans="1:10" x14ac:dyDescent="0.25">
      <c r="A260" s="111">
        <v>95406</v>
      </c>
      <c r="B260" s="81" t="s">
        <v>628</v>
      </c>
      <c r="C260" s="81" t="s">
        <v>542</v>
      </c>
      <c r="D260" s="81" t="s">
        <v>689</v>
      </c>
      <c r="E260" s="125">
        <v>38199</v>
      </c>
      <c r="F260" s="81" t="s">
        <v>15</v>
      </c>
      <c r="G260" s="81" t="s">
        <v>47</v>
      </c>
      <c r="H260" s="81" t="s">
        <v>48</v>
      </c>
      <c r="I260" s="110">
        <v>2021</v>
      </c>
      <c r="J260" s="19">
        <f t="shared" si="4"/>
        <v>0</v>
      </c>
    </row>
    <row r="261" spans="1:10" x14ac:dyDescent="0.25">
      <c r="A261" s="111">
        <v>95408</v>
      </c>
      <c r="B261" s="81" t="s">
        <v>428</v>
      </c>
      <c r="C261" s="81" t="s">
        <v>427</v>
      </c>
      <c r="D261" s="81" t="s">
        <v>689</v>
      </c>
      <c r="E261" s="125">
        <v>38158</v>
      </c>
      <c r="F261" s="81" t="s">
        <v>15</v>
      </c>
      <c r="G261" s="81" t="s">
        <v>47</v>
      </c>
      <c r="H261" s="81" t="s">
        <v>48</v>
      </c>
      <c r="I261" s="110">
        <v>2021</v>
      </c>
      <c r="J261" s="19">
        <f t="shared" si="4"/>
        <v>0</v>
      </c>
    </row>
    <row r="262" spans="1:10" x14ac:dyDescent="0.25">
      <c r="A262" s="111">
        <v>95903</v>
      </c>
      <c r="B262" s="17" t="s">
        <v>203</v>
      </c>
      <c r="C262" s="17" t="s">
        <v>1178</v>
      </c>
      <c r="D262" s="17" t="s">
        <v>689</v>
      </c>
      <c r="E262" s="126">
        <v>38214</v>
      </c>
      <c r="F262" s="17" t="s">
        <v>15</v>
      </c>
      <c r="G262" s="17" t="s">
        <v>47</v>
      </c>
      <c r="H262" s="17" t="s">
        <v>48</v>
      </c>
      <c r="I262" s="110">
        <v>2022</v>
      </c>
      <c r="J262" s="19">
        <f t="shared" si="4"/>
        <v>0</v>
      </c>
    </row>
    <row r="263" spans="1:10" x14ac:dyDescent="0.25">
      <c r="A263" s="111">
        <v>96431</v>
      </c>
      <c r="B263" s="81" t="s">
        <v>411</v>
      </c>
      <c r="C263" s="81" t="s">
        <v>661</v>
      </c>
      <c r="D263" s="81" t="s">
        <v>689</v>
      </c>
      <c r="E263" s="125">
        <v>38305</v>
      </c>
      <c r="F263" s="81" t="s">
        <v>15</v>
      </c>
      <c r="G263" s="81" t="s">
        <v>47</v>
      </c>
      <c r="H263" s="81" t="s">
        <v>48</v>
      </c>
      <c r="I263" s="110">
        <v>2021</v>
      </c>
      <c r="J263" s="19">
        <f t="shared" si="4"/>
        <v>0</v>
      </c>
    </row>
    <row r="264" spans="1:10" x14ac:dyDescent="0.25">
      <c r="A264" s="111">
        <v>96542</v>
      </c>
      <c r="B264" t="s">
        <v>291</v>
      </c>
      <c r="C264" t="s">
        <v>290</v>
      </c>
      <c r="D264" t="s">
        <v>689</v>
      </c>
      <c r="E264" s="127">
        <v>38598</v>
      </c>
      <c r="F264" t="s">
        <v>15</v>
      </c>
      <c r="G264" t="s">
        <v>47</v>
      </c>
      <c r="H264" t="s">
        <v>48</v>
      </c>
      <c r="I264" s="110">
        <v>2022</v>
      </c>
      <c r="J264" s="19">
        <f t="shared" si="4"/>
        <v>0</v>
      </c>
    </row>
    <row r="265" spans="1:10" x14ac:dyDescent="0.25">
      <c r="A265" s="80">
        <v>96551</v>
      </c>
      <c r="B265" s="17" t="s">
        <v>602</v>
      </c>
      <c r="C265" s="17" t="s">
        <v>296</v>
      </c>
      <c r="D265" s="17" t="s">
        <v>689</v>
      </c>
      <c r="E265" s="126">
        <v>38828</v>
      </c>
      <c r="F265" s="17" t="s">
        <v>15</v>
      </c>
      <c r="G265" s="17" t="s">
        <v>47</v>
      </c>
      <c r="H265" s="17" t="s">
        <v>59</v>
      </c>
      <c r="I265" s="109">
        <v>2023</v>
      </c>
      <c r="J265" s="19">
        <f t="shared" si="4"/>
        <v>0</v>
      </c>
    </row>
    <row r="266" spans="1:10" x14ac:dyDescent="0.25">
      <c r="A266" s="111">
        <v>96552</v>
      </c>
      <c r="B266" s="17" t="s">
        <v>410</v>
      </c>
      <c r="C266" s="17" t="s">
        <v>409</v>
      </c>
      <c r="D266" s="17" t="s">
        <v>689</v>
      </c>
      <c r="E266" s="126">
        <v>38559</v>
      </c>
      <c r="F266" s="17" t="s">
        <v>15</v>
      </c>
      <c r="G266" s="17" t="s">
        <v>47</v>
      </c>
      <c r="H266" s="17" t="s">
        <v>59</v>
      </c>
      <c r="I266" s="110">
        <v>2022</v>
      </c>
      <c r="J266" s="19">
        <f t="shared" si="4"/>
        <v>0</v>
      </c>
    </row>
    <row r="267" spans="1:10" x14ac:dyDescent="0.25">
      <c r="A267" s="111">
        <v>96554</v>
      </c>
      <c r="B267" t="s">
        <v>656</v>
      </c>
      <c r="C267" t="s">
        <v>655</v>
      </c>
      <c r="D267" t="s">
        <v>689</v>
      </c>
      <c r="E267" s="127">
        <v>38368</v>
      </c>
      <c r="F267" t="s">
        <v>15</v>
      </c>
      <c r="G267" t="s">
        <v>47</v>
      </c>
      <c r="H267" t="s">
        <v>48</v>
      </c>
      <c r="I267" s="110">
        <v>2022</v>
      </c>
      <c r="J267" s="19">
        <f t="shared" si="4"/>
        <v>0</v>
      </c>
    </row>
    <row r="268" spans="1:10" x14ac:dyDescent="0.25">
      <c r="A268" s="80">
        <v>97307</v>
      </c>
      <c r="B268" s="17" t="s">
        <v>232</v>
      </c>
      <c r="C268" s="17" t="s">
        <v>838</v>
      </c>
      <c r="D268" s="17" t="s">
        <v>689</v>
      </c>
      <c r="E268" s="126">
        <v>38920</v>
      </c>
      <c r="F268" s="17" t="s">
        <v>15</v>
      </c>
      <c r="G268" s="17" t="s">
        <v>47</v>
      </c>
      <c r="H268" s="17" t="s">
        <v>48</v>
      </c>
      <c r="I268" s="109">
        <v>2023</v>
      </c>
      <c r="J268" s="19">
        <f t="shared" si="4"/>
        <v>0</v>
      </c>
    </row>
    <row r="269" spans="1:10" x14ac:dyDescent="0.25">
      <c r="A269" s="111">
        <v>97694</v>
      </c>
      <c r="B269" s="81" t="s">
        <v>618</v>
      </c>
      <c r="C269" s="81" t="s">
        <v>412</v>
      </c>
      <c r="D269" s="81" t="s">
        <v>689</v>
      </c>
      <c r="E269" s="125">
        <v>38231</v>
      </c>
      <c r="F269" s="81" t="s">
        <v>15</v>
      </c>
      <c r="G269" s="81" t="s">
        <v>47</v>
      </c>
      <c r="H269" s="81" t="s">
        <v>48</v>
      </c>
      <c r="I269" s="110">
        <v>2021</v>
      </c>
      <c r="J269" s="19">
        <f t="shared" si="4"/>
        <v>0</v>
      </c>
    </row>
    <row r="270" spans="1:10" x14ac:dyDescent="0.25">
      <c r="A270" s="111">
        <v>97742</v>
      </c>
      <c r="B270" s="81" t="s">
        <v>547</v>
      </c>
      <c r="C270" s="81" t="s">
        <v>286</v>
      </c>
      <c r="D270" s="81" t="s">
        <v>689</v>
      </c>
      <c r="E270" s="125">
        <v>38029</v>
      </c>
      <c r="F270" s="81" t="s">
        <v>15</v>
      </c>
      <c r="G270" s="81" t="s">
        <v>47</v>
      </c>
      <c r="H270" s="81" t="s">
        <v>48</v>
      </c>
      <c r="I270" s="110">
        <v>2021</v>
      </c>
      <c r="J270" s="19">
        <f t="shared" si="4"/>
        <v>0</v>
      </c>
    </row>
    <row r="271" spans="1:10" x14ac:dyDescent="0.25">
      <c r="A271" s="111">
        <v>97854</v>
      </c>
      <c r="B271" s="17" t="s">
        <v>1174</v>
      </c>
      <c r="C271" s="17" t="s">
        <v>314</v>
      </c>
      <c r="D271" s="17" t="s">
        <v>689</v>
      </c>
      <c r="E271" s="126">
        <v>38688</v>
      </c>
      <c r="F271" s="17" t="s">
        <v>16</v>
      </c>
      <c r="G271" s="17" t="s">
        <v>47</v>
      </c>
      <c r="H271" s="17" t="s">
        <v>48</v>
      </c>
      <c r="I271" s="110">
        <v>2022</v>
      </c>
      <c r="J271" s="19">
        <f t="shared" si="4"/>
        <v>0</v>
      </c>
    </row>
    <row r="272" spans="1:10" x14ac:dyDescent="0.25">
      <c r="A272" s="80">
        <v>97899</v>
      </c>
      <c r="B272" s="17" t="s">
        <v>600</v>
      </c>
      <c r="C272" s="17" t="s">
        <v>540</v>
      </c>
      <c r="D272" s="17" t="s">
        <v>689</v>
      </c>
      <c r="E272" s="126">
        <v>38748</v>
      </c>
      <c r="F272" s="17" t="s">
        <v>16</v>
      </c>
      <c r="G272" s="17" t="s">
        <v>47</v>
      </c>
      <c r="H272" s="17" t="s">
        <v>48</v>
      </c>
      <c r="I272" s="109">
        <v>2023</v>
      </c>
      <c r="J272" s="19">
        <f t="shared" si="4"/>
        <v>0</v>
      </c>
    </row>
    <row r="273" spans="1:10" x14ac:dyDescent="0.25">
      <c r="A273" s="111">
        <v>98224</v>
      </c>
      <c r="B273" s="81" t="s">
        <v>807</v>
      </c>
      <c r="C273" s="81" t="s">
        <v>806</v>
      </c>
      <c r="D273" s="81" t="s">
        <v>689</v>
      </c>
      <c r="E273" s="125">
        <v>37774</v>
      </c>
      <c r="F273" s="81" t="s">
        <v>16</v>
      </c>
      <c r="G273" s="81" t="s">
        <v>47</v>
      </c>
      <c r="H273" s="81" t="s">
        <v>48</v>
      </c>
      <c r="I273" s="110">
        <v>2021</v>
      </c>
      <c r="J273" s="19">
        <f t="shared" si="4"/>
        <v>0</v>
      </c>
    </row>
    <row r="274" spans="1:10" x14ac:dyDescent="0.25">
      <c r="A274" s="80">
        <v>98895</v>
      </c>
      <c r="B274" s="17" t="s">
        <v>251</v>
      </c>
      <c r="C274" s="17" t="s">
        <v>276</v>
      </c>
      <c r="D274" s="17" t="s">
        <v>689</v>
      </c>
      <c r="E274" s="126">
        <v>38926</v>
      </c>
      <c r="F274" s="17" t="s">
        <v>16</v>
      </c>
      <c r="G274" s="17" t="s">
        <v>47</v>
      </c>
      <c r="H274" s="17" t="s">
        <v>48</v>
      </c>
      <c r="I274" s="109">
        <v>2023</v>
      </c>
      <c r="J274" s="19">
        <f t="shared" si="4"/>
        <v>0</v>
      </c>
    </row>
    <row r="275" spans="1:10" x14ac:dyDescent="0.25">
      <c r="A275" s="111">
        <v>99600</v>
      </c>
      <c r="B275" s="81" t="s">
        <v>322</v>
      </c>
      <c r="C275" s="81" t="s">
        <v>321</v>
      </c>
      <c r="D275" s="81" t="s">
        <v>689</v>
      </c>
      <c r="E275" s="125">
        <v>38173</v>
      </c>
      <c r="F275" s="81" t="s">
        <v>15</v>
      </c>
      <c r="G275" s="81" t="s">
        <v>53</v>
      </c>
      <c r="H275" s="81" t="s">
        <v>48</v>
      </c>
      <c r="I275" s="110">
        <v>2021</v>
      </c>
      <c r="J275" s="19">
        <f t="shared" si="4"/>
        <v>0</v>
      </c>
    </row>
    <row r="276" spans="1:10" x14ac:dyDescent="0.25">
      <c r="A276" s="80">
        <v>99799</v>
      </c>
      <c r="B276" s="17" t="s">
        <v>255</v>
      </c>
      <c r="C276" s="17" t="s">
        <v>346</v>
      </c>
      <c r="D276" s="17" t="s">
        <v>689</v>
      </c>
      <c r="E276" s="126">
        <v>38912</v>
      </c>
      <c r="F276" s="17" t="s">
        <v>15</v>
      </c>
      <c r="G276" s="17" t="s">
        <v>47</v>
      </c>
      <c r="H276" s="17" t="s">
        <v>48</v>
      </c>
      <c r="I276" s="109">
        <v>2023</v>
      </c>
      <c r="J276" s="19">
        <f t="shared" si="4"/>
        <v>0</v>
      </c>
    </row>
    <row r="277" spans="1:10" x14ac:dyDescent="0.25">
      <c r="A277" s="111">
        <v>99997</v>
      </c>
      <c r="B277" s="81" t="s">
        <v>293</v>
      </c>
      <c r="C277" s="81" t="s">
        <v>292</v>
      </c>
      <c r="D277" s="81" t="s">
        <v>689</v>
      </c>
      <c r="E277" s="125">
        <v>38016</v>
      </c>
      <c r="F277" s="81" t="s">
        <v>15</v>
      </c>
      <c r="G277" s="81" t="s">
        <v>47</v>
      </c>
      <c r="H277" s="81" t="s">
        <v>59</v>
      </c>
      <c r="I277" s="110">
        <v>2021</v>
      </c>
      <c r="J277" s="19">
        <f t="shared" si="4"/>
        <v>0</v>
      </c>
    </row>
    <row r="278" spans="1:10" x14ac:dyDescent="0.25">
      <c r="A278" s="111">
        <v>100609</v>
      </c>
      <c r="B278" t="s">
        <v>77</v>
      </c>
      <c r="C278" t="s">
        <v>263</v>
      </c>
      <c r="D278" t="s">
        <v>689</v>
      </c>
      <c r="E278" s="127">
        <v>38671</v>
      </c>
      <c r="F278" t="s">
        <v>15</v>
      </c>
      <c r="G278" t="s">
        <v>47</v>
      </c>
      <c r="H278" t="s">
        <v>48</v>
      </c>
      <c r="I278" s="110">
        <v>2022</v>
      </c>
      <c r="J278" s="19">
        <f t="shared" si="4"/>
        <v>0</v>
      </c>
    </row>
    <row r="279" spans="1:10" x14ac:dyDescent="0.25">
      <c r="A279" s="111">
        <v>101209</v>
      </c>
      <c r="B279" s="81" t="s">
        <v>345</v>
      </c>
      <c r="C279" s="81" t="s">
        <v>344</v>
      </c>
      <c r="D279" s="81" t="s">
        <v>689</v>
      </c>
      <c r="E279" s="125">
        <v>38341</v>
      </c>
      <c r="F279" s="81" t="s">
        <v>15</v>
      </c>
      <c r="G279" s="81" t="s">
        <v>53</v>
      </c>
      <c r="H279" s="81" t="s">
        <v>48</v>
      </c>
      <c r="I279" s="110">
        <v>2021</v>
      </c>
      <c r="J279" s="19">
        <f t="shared" si="4"/>
        <v>0</v>
      </c>
    </row>
    <row r="280" spans="1:10" x14ac:dyDescent="0.25">
      <c r="A280" s="111">
        <v>102456</v>
      </c>
      <c r="B280" s="17" t="s">
        <v>837</v>
      </c>
      <c r="C280" s="17" t="s">
        <v>347</v>
      </c>
      <c r="D280" s="17" t="s">
        <v>689</v>
      </c>
      <c r="E280" s="126">
        <v>38518</v>
      </c>
      <c r="F280" s="17" t="s">
        <v>15</v>
      </c>
      <c r="G280" s="17" t="s">
        <v>47</v>
      </c>
      <c r="H280" s="17" t="s">
        <v>48</v>
      </c>
      <c r="I280" s="110">
        <v>2022</v>
      </c>
      <c r="J280" s="19">
        <f t="shared" si="4"/>
        <v>0</v>
      </c>
    </row>
    <row r="281" spans="1:10" x14ac:dyDescent="0.25">
      <c r="A281" s="80">
        <v>103438</v>
      </c>
      <c r="B281" s="17" t="s">
        <v>828</v>
      </c>
      <c r="C281" s="17" t="s">
        <v>827</v>
      </c>
      <c r="D281" s="17" t="s">
        <v>689</v>
      </c>
      <c r="E281" s="126">
        <v>38916</v>
      </c>
      <c r="F281" s="17" t="s">
        <v>15</v>
      </c>
      <c r="G281" s="17" t="s">
        <v>47</v>
      </c>
      <c r="H281" s="17" t="s">
        <v>48</v>
      </c>
      <c r="I281" s="109">
        <v>2023</v>
      </c>
      <c r="J281" s="19">
        <f t="shared" si="4"/>
        <v>0</v>
      </c>
    </row>
    <row r="282" spans="1:10" x14ac:dyDescent="0.25">
      <c r="A282" s="80">
        <v>107762</v>
      </c>
      <c r="B282" s="17" t="s">
        <v>835</v>
      </c>
      <c r="C282" s="17" t="s">
        <v>834</v>
      </c>
      <c r="D282" s="17" t="s">
        <v>689</v>
      </c>
      <c r="E282" s="126">
        <v>38856</v>
      </c>
      <c r="F282" s="17" t="s">
        <v>15</v>
      </c>
      <c r="G282" s="17" t="s">
        <v>47</v>
      </c>
      <c r="H282" s="17" t="s">
        <v>59</v>
      </c>
      <c r="I282" s="109">
        <v>2023</v>
      </c>
      <c r="J282" s="19">
        <f t="shared" si="4"/>
        <v>0</v>
      </c>
    </row>
    <row r="283" spans="1:10" x14ac:dyDescent="0.25">
      <c r="A283" s="80">
        <v>109346</v>
      </c>
      <c r="B283" s="17" t="s">
        <v>960</v>
      </c>
      <c r="C283" s="17" t="s">
        <v>961</v>
      </c>
      <c r="D283" s="17" t="s">
        <v>689</v>
      </c>
      <c r="E283" s="126">
        <v>38953</v>
      </c>
      <c r="F283" s="17" t="s">
        <v>16</v>
      </c>
      <c r="G283" s="17" t="s">
        <v>47</v>
      </c>
      <c r="H283" s="17" t="s">
        <v>48</v>
      </c>
      <c r="I283" s="109">
        <v>2023</v>
      </c>
      <c r="J283" s="19">
        <f t="shared" si="4"/>
        <v>0</v>
      </c>
    </row>
    <row r="284" spans="1:10" x14ac:dyDescent="0.25">
      <c r="A284" s="80">
        <v>109533</v>
      </c>
      <c r="B284" s="17" t="s">
        <v>747</v>
      </c>
      <c r="C284" s="17" t="s">
        <v>829</v>
      </c>
      <c r="D284" s="17" t="s">
        <v>689</v>
      </c>
      <c r="E284" s="126">
        <v>38934</v>
      </c>
      <c r="F284" s="17" t="s">
        <v>16</v>
      </c>
      <c r="G284" s="17" t="s">
        <v>47</v>
      </c>
      <c r="H284" s="17" t="s">
        <v>48</v>
      </c>
      <c r="I284" s="109">
        <v>2023</v>
      </c>
      <c r="J284" s="19">
        <f t="shared" si="4"/>
        <v>0</v>
      </c>
    </row>
    <row r="285" spans="1:10" x14ac:dyDescent="0.25">
      <c r="A285" s="80">
        <v>109933</v>
      </c>
      <c r="B285" s="17" t="s">
        <v>1145</v>
      </c>
      <c r="C285" s="17" t="s">
        <v>633</v>
      </c>
      <c r="D285" s="17" t="s">
        <v>689</v>
      </c>
      <c r="E285" s="126">
        <v>38930</v>
      </c>
      <c r="F285" s="17" t="s">
        <v>16</v>
      </c>
      <c r="G285" s="17" t="s">
        <v>47</v>
      </c>
      <c r="H285" s="17" t="s">
        <v>48</v>
      </c>
      <c r="I285" s="109">
        <v>2023</v>
      </c>
      <c r="J285" s="19">
        <f t="shared" si="4"/>
        <v>0</v>
      </c>
    </row>
    <row r="286" spans="1:10" x14ac:dyDescent="0.25">
      <c r="A286" s="111">
        <v>111432</v>
      </c>
      <c r="B286" t="s">
        <v>949</v>
      </c>
      <c r="C286" t="s">
        <v>950</v>
      </c>
      <c r="D286" t="s">
        <v>689</v>
      </c>
      <c r="E286" s="127">
        <v>38574</v>
      </c>
      <c r="F286" t="s">
        <v>15</v>
      </c>
      <c r="G286" t="s">
        <v>47</v>
      </c>
      <c r="H286" t="s">
        <v>48</v>
      </c>
      <c r="I286" s="110">
        <v>2022</v>
      </c>
      <c r="J286" s="19">
        <f t="shared" si="4"/>
        <v>0</v>
      </c>
    </row>
    <row r="287" spans="1:10" x14ac:dyDescent="0.25">
      <c r="A287" s="80">
        <v>113245</v>
      </c>
      <c r="B287" s="17" t="s">
        <v>1261</v>
      </c>
      <c r="C287" s="17" t="s">
        <v>1262</v>
      </c>
      <c r="D287" s="17" t="s">
        <v>689</v>
      </c>
      <c r="E287" s="126">
        <v>38366</v>
      </c>
      <c r="F287" s="17" t="s">
        <v>15</v>
      </c>
      <c r="G287" s="17" t="s">
        <v>47</v>
      </c>
      <c r="H287" s="17" t="s">
        <v>48</v>
      </c>
      <c r="I287" s="109">
        <v>2023</v>
      </c>
      <c r="J287" s="19">
        <f t="shared" si="4"/>
        <v>0</v>
      </c>
    </row>
    <row r="288" spans="1:10" x14ac:dyDescent="0.25">
      <c r="A288" s="80">
        <v>116831</v>
      </c>
      <c r="B288" s="17" t="s">
        <v>1005</v>
      </c>
      <c r="C288" s="17" t="s">
        <v>1006</v>
      </c>
      <c r="D288" s="17" t="s">
        <v>689</v>
      </c>
      <c r="E288" s="126">
        <v>39075</v>
      </c>
      <c r="F288" s="17" t="s">
        <v>15</v>
      </c>
      <c r="G288" s="17" t="s">
        <v>53</v>
      </c>
      <c r="H288" s="17" t="s">
        <v>48</v>
      </c>
      <c r="I288" s="109">
        <v>2023</v>
      </c>
      <c r="J288" s="19">
        <f t="shared" si="4"/>
        <v>0</v>
      </c>
    </row>
    <row r="289" spans="1:10" x14ac:dyDescent="0.25">
      <c r="A289" s="111">
        <v>120669</v>
      </c>
      <c r="B289" t="s">
        <v>1009</v>
      </c>
      <c r="C289" t="s">
        <v>296</v>
      </c>
      <c r="D289" t="s">
        <v>689</v>
      </c>
      <c r="E289" s="127">
        <v>38639</v>
      </c>
      <c r="F289" t="s">
        <v>15</v>
      </c>
      <c r="G289" t="s">
        <v>47</v>
      </c>
      <c r="H289" t="s">
        <v>48</v>
      </c>
      <c r="I289" s="110">
        <v>2022</v>
      </c>
      <c r="J289" s="19">
        <f t="shared" si="4"/>
        <v>0</v>
      </c>
    </row>
    <row r="290" spans="1:10" x14ac:dyDescent="0.25">
      <c r="A290" s="111">
        <v>300501</v>
      </c>
      <c r="B290" s="81" t="s">
        <v>662</v>
      </c>
      <c r="C290" s="81" t="s">
        <v>627</v>
      </c>
      <c r="D290" s="81" t="s">
        <v>689</v>
      </c>
      <c r="E290" s="125">
        <v>38336</v>
      </c>
      <c r="F290" s="81" t="s">
        <v>15</v>
      </c>
      <c r="G290" s="81" t="s">
        <v>47</v>
      </c>
      <c r="H290" s="81" t="s">
        <v>59</v>
      </c>
      <c r="I290" s="110">
        <v>2021</v>
      </c>
      <c r="J290" s="19">
        <f t="shared" si="4"/>
        <v>0</v>
      </c>
    </row>
    <row r="291" spans="1:10" x14ac:dyDescent="0.25">
      <c r="A291" s="111">
        <v>300533</v>
      </c>
      <c r="B291" t="s">
        <v>1021</v>
      </c>
      <c r="C291" t="s">
        <v>1022</v>
      </c>
      <c r="D291" t="s">
        <v>689</v>
      </c>
      <c r="E291" s="127">
        <v>38573</v>
      </c>
      <c r="F291" t="s">
        <v>15</v>
      </c>
      <c r="G291" t="s">
        <v>53</v>
      </c>
      <c r="H291" t="s">
        <v>48</v>
      </c>
      <c r="I291" s="110">
        <v>2022</v>
      </c>
      <c r="J291" s="19">
        <f t="shared" si="4"/>
        <v>0</v>
      </c>
    </row>
    <row r="292" spans="1:10" x14ac:dyDescent="0.25">
      <c r="A292" s="80">
        <v>300546</v>
      </c>
      <c r="B292" s="17" t="s">
        <v>1264</v>
      </c>
      <c r="C292" s="17" t="s">
        <v>1265</v>
      </c>
      <c r="D292" s="17" t="s">
        <v>689</v>
      </c>
      <c r="E292" s="126">
        <v>38754</v>
      </c>
      <c r="F292" s="17" t="s">
        <v>15</v>
      </c>
      <c r="G292" s="17" t="s">
        <v>47</v>
      </c>
      <c r="H292" s="17" t="s">
        <v>48</v>
      </c>
      <c r="I292" s="109">
        <v>2023</v>
      </c>
      <c r="J292" s="19">
        <f t="shared" si="4"/>
        <v>0</v>
      </c>
    </row>
    <row r="293" spans="1:10" x14ac:dyDescent="0.25">
      <c r="A293" s="80">
        <v>300849</v>
      </c>
      <c r="B293" s="17" t="s">
        <v>1266</v>
      </c>
      <c r="C293" s="17" t="s">
        <v>412</v>
      </c>
      <c r="D293" s="17" t="s">
        <v>689</v>
      </c>
      <c r="E293" s="126">
        <v>38912</v>
      </c>
      <c r="F293" s="17" t="s">
        <v>15</v>
      </c>
      <c r="G293" s="17" t="s">
        <v>47</v>
      </c>
      <c r="H293" s="17" t="s">
        <v>48</v>
      </c>
      <c r="I293" s="109">
        <v>2023</v>
      </c>
      <c r="J293" s="19">
        <f t="shared" si="4"/>
        <v>0</v>
      </c>
    </row>
    <row r="294" spans="1:10" x14ac:dyDescent="0.25">
      <c r="A294" s="80">
        <v>308798</v>
      </c>
      <c r="B294" s="17" t="s">
        <v>1263</v>
      </c>
      <c r="C294" s="17" t="s">
        <v>384</v>
      </c>
      <c r="D294" s="17" t="s">
        <v>689</v>
      </c>
      <c r="E294" s="126">
        <v>38412</v>
      </c>
      <c r="F294" s="17" t="s">
        <v>15</v>
      </c>
      <c r="G294" s="17" t="s">
        <v>47</v>
      </c>
      <c r="H294" s="17" t="s">
        <v>48</v>
      </c>
      <c r="I294" s="109">
        <v>2023</v>
      </c>
      <c r="J294" s="19">
        <f t="shared" si="4"/>
        <v>0</v>
      </c>
    </row>
  </sheetData>
  <autoFilter ref="A1:AJ301" xr:uid="{00000000-0001-0000-0400-000000000000}"/>
  <sortState xmlns:xlrd2="http://schemas.microsoft.com/office/spreadsheetml/2017/richdata2" ref="A2:J294">
    <sortCondition ref="A2:A294"/>
  </sortState>
  <phoneticPr fontId="11" type="noConversion"/>
  <dataValidations count="4">
    <dataValidation type="list" showErrorMessage="1" sqref="F2:F102 F163:F64951" xr:uid="{00000000-0002-0000-0400-000000000000}">
      <formula1>LANGUAGE</formula1>
    </dataValidation>
    <dataValidation type="list" showErrorMessage="1" sqref="H2:H102 H163:H64951" xr:uid="{00000000-0002-0000-0400-000001000000}">
      <formula1>TALENT_CARD</formula1>
    </dataValidation>
    <dataValidation type="list" showErrorMessage="1" sqref="G2:G102 G163:G64951" xr:uid="{00000000-0002-0000-0400-000002000000}">
      <formula1>NATIONALITY</formula1>
    </dataValidation>
    <dataValidation type="list" showErrorMessage="1" sqref="D2:D102 D163:D64951" xr:uid="{00000000-0002-0000-0400-000003000000}">
      <formula1>GENDER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9"/>
  <sheetViews>
    <sheetView topLeftCell="A210" workbookViewId="0">
      <selection activeCell="A2" sqref="A2:J188"/>
    </sheetView>
  </sheetViews>
  <sheetFormatPr baseColWidth="10" defaultColWidth="11.42578125" defaultRowHeight="12.75" outlineLevelCol="1" x14ac:dyDescent="0.2"/>
  <cols>
    <col min="1" max="1" width="11.42578125" style="95"/>
    <col min="2" max="2" width="17" style="96" bestFit="1" customWidth="1"/>
    <col min="3" max="3" width="15.28515625" style="96" bestFit="1" customWidth="1"/>
    <col min="4" max="4" width="4.7109375" style="97" customWidth="1"/>
    <col min="5" max="5" width="11" style="98" customWidth="1"/>
    <col min="6" max="6" width="5.7109375" style="97" customWidth="1" outlineLevel="1"/>
    <col min="7" max="7" width="10.5703125" style="97" customWidth="1" outlineLevel="1"/>
    <col min="8" max="8" width="7" style="99" customWidth="1"/>
    <col min="9" max="16384" width="11.42578125" style="94"/>
  </cols>
  <sheetData>
    <row r="1" spans="1:11" s="17" customFormat="1" ht="154.5" thickBot="1" x14ac:dyDescent="0.3">
      <c r="A1" s="103"/>
      <c r="B1" s="103" t="s">
        <v>45</v>
      </c>
      <c r="C1" s="103" t="s">
        <v>44</v>
      </c>
      <c r="D1" s="103" t="s">
        <v>944</v>
      </c>
      <c r="E1" s="103" t="s">
        <v>945</v>
      </c>
      <c r="F1" s="103" t="s">
        <v>946</v>
      </c>
      <c r="G1" s="103" t="s">
        <v>947</v>
      </c>
      <c r="H1" s="103" t="s">
        <v>948</v>
      </c>
      <c r="I1" s="106" t="s">
        <v>1219</v>
      </c>
      <c r="J1" s="104"/>
      <c r="K1" s="123" t="s">
        <v>1231</v>
      </c>
    </row>
    <row r="2" spans="1:11" s="93" customFormat="1" x14ac:dyDescent="0.25">
      <c r="A2" s="86">
        <v>72416</v>
      </c>
      <c r="B2" s="87" t="s">
        <v>110</v>
      </c>
      <c r="C2" s="87" t="s">
        <v>109</v>
      </c>
      <c r="D2" s="88" t="s">
        <v>46</v>
      </c>
      <c r="E2" s="89">
        <v>38205</v>
      </c>
      <c r="F2" s="90" t="s">
        <v>15</v>
      </c>
      <c r="G2" s="91" t="s">
        <v>47</v>
      </c>
      <c r="H2" s="92" t="s">
        <v>59</v>
      </c>
    </row>
    <row r="3" spans="1:11" s="93" customFormat="1" x14ac:dyDescent="0.25">
      <c r="A3" s="86">
        <v>62622</v>
      </c>
      <c r="B3" s="87" t="s">
        <v>77</v>
      </c>
      <c r="C3" s="87" t="s">
        <v>153</v>
      </c>
      <c r="D3" s="88" t="s">
        <v>46</v>
      </c>
      <c r="E3" s="89">
        <v>37164</v>
      </c>
      <c r="F3" s="90" t="s">
        <v>15</v>
      </c>
      <c r="G3" s="91" t="s">
        <v>47</v>
      </c>
      <c r="H3" s="92" t="s">
        <v>59</v>
      </c>
    </row>
    <row r="4" spans="1:11" s="93" customFormat="1" x14ac:dyDescent="0.25">
      <c r="A4" s="86">
        <v>95395</v>
      </c>
      <c r="B4" s="87" t="s">
        <v>79</v>
      </c>
      <c r="C4" s="87" t="s">
        <v>180</v>
      </c>
      <c r="D4" s="88" t="s">
        <v>46</v>
      </c>
      <c r="E4" s="89">
        <v>37635</v>
      </c>
      <c r="F4" s="90" t="s">
        <v>15</v>
      </c>
      <c r="G4" s="91" t="s">
        <v>47</v>
      </c>
      <c r="H4" s="92" t="s">
        <v>59</v>
      </c>
    </row>
    <row r="5" spans="1:11" s="93" customFormat="1" x14ac:dyDescent="0.25">
      <c r="A5" s="86">
        <v>100274</v>
      </c>
      <c r="B5" s="87" t="s">
        <v>58</v>
      </c>
      <c r="C5" s="87" t="s">
        <v>57</v>
      </c>
      <c r="D5" s="88" t="s">
        <v>46</v>
      </c>
      <c r="E5" s="89">
        <v>37567</v>
      </c>
      <c r="F5" s="90" t="s">
        <v>15</v>
      </c>
      <c r="G5" s="91" t="s">
        <v>53</v>
      </c>
      <c r="H5" s="92" t="s">
        <v>59</v>
      </c>
    </row>
    <row r="6" spans="1:11" s="93" customFormat="1" x14ac:dyDescent="0.25">
      <c r="A6" s="86">
        <v>74968</v>
      </c>
      <c r="B6" s="87" t="s">
        <v>221</v>
      </c>
      <c r="C6" s="87" t="s">
        <v>222</v>
      </c>
      <c r="D6" s="88" t="s">
        <v>46</v>
      </c>
      <c r="E6" s="89">
        <v>37393</v>
      </c>
      <c r="F6" s="90" t="s">
        <v>15</v>
      </c>
      <c r="G6" s="91" t="s">
        <v>47</v>
      </c>
      <c r="H6" s="92" t="s">
        <v>59</v>
      </c>
    </row>
    <row r="7" spans="1:11" s="93" customFormat="1" x14ac:dyDescent="0.25">
      <c r="A7" s="86">
        <v>68065</v>
      </c>
      <c r="B7" s="87" t="s">
        <v>146</v>
      </c>
      <c r="C7" s="87" t="s">
        <v>145</v>
      </c>
      <c r="D7" s="88" t="s">
        <v>46</v>
      </c>
      <c r="E7" s="89">
        <v>38822</v>
      </c>
      <c r="F7" s="90" t="s">
        <v>15</v>
      </c>
      <c r="G7" s="91" t="s">
        <v>47</v>
      </c>
      <c r="H7" s="92" t="s">
        <v>59</v>
      </c>
    </row>
    <row r="8" spans="1:11" s="93" customFormat="1" x14ac:dyDescent="0.25">
      <c r="A8" s="86">
        <v>77925</v>
      </c>
      <c r="B8" s="87" t="s">
        <v>161</v>
      </c>
      <c r="C8" s="87" t="s">
        <v>82</v>
      </c>
      <c r="D8" s="88" t="s">
        <v>46</v>
      </c>
      <c r="E8" s="89">
        <v>38949</v>
      </c>
      <c r="F8" s="90" t="s">
        <v>15</v>
      </c>
      <c r="G8" s="91" t="s">
        <v>47</v>
      </c>
      <c r="H8" s="92" t="s">
        <v>59</v>
      </c>
    </row>
    <row r="9" spans="1:11" s="93" customFormat="1" x14ac:dyDescent="0.25">
      <c r="A9" s="86">
        <v>73453</v>
      </c>
      <c r="B9" s="87" t="s">
        <v>125</v>
      </c>
      <c r="C9" s="87" t="s">
        <v>78</v>
      </c>
      <c r="D9" s="88" t="s">
        <v>46</v>
      </c>
      <c r="E9" s="89">
        <v>38535</v>
      </c>
      <c r="F9" s="90" t="s">
        <v>16</v>
      </c>
      <c r="G9" s="91" t="s">
        <v>47</v>
      </c>
      <c r="H9" s="92" t="s">
        <v>59</v>
      </c>
    </row>
    <row r="10" spans="1:11" s="93" customFormat="1" x14ac:dyDescent="0.25">
      <c r="A10" s="86">
        <v>84557</v>
      </c>
      <c r="B10" s="87" t="s">
        <v>784</v>
      </c>
      <c r="C10" s="87" t="s">
        <v>66</v>
      </c>
      <c r="D10" s="88" t="s">
        <v>46</v>
      </c>
      <c r="E10" s="89">
        <v>38121</v>
      </c>
      <c r="F10" s="90" t="s">
        <v>15</v>
      </c>
      <c r="G10" s="91" t="s">
        <v>47</v>
      </c>
      <c r="H10" s="92" t="s">
        <v>48</v>
      </c>
    </row>
    <row r="11" spans="1:11" s="93" customFormat="1" x14ac:dyDescent="0.25">
      <c r="A11" s="86">
        <v>94006</v>
      </c>
      <c r="B11" s="87" t="s">
        <v>148</v>
      </c>
      <c r="C11" s="87" t="s">
        <v>94</v>
      </c>
      <c r="D11" s="88" t="s">
        <v>46</v>
      </c>
      <c r="E11" s="89">
        <v>38776</v>
      </c>
      <c r="F11" s="90" t="s">
        <v>15</v>
      </c>
      <c r="G11" s="91" t="s">
        <v>47</v>
      </c>
      <c r="H11" s="92" t="s">
        <v>48</v>
      </c>
    </row>
    <row r="12" spans="1:11" s="93" customFormat="1" x14ac:dyDescent="0.25">
      <c r="A12" s="86">
        <v>94591</v>
      </c>
      <c r="B12" s="87" t="s">
        <v>140</v>
      </c>
      <c r="C12" s="87" t="s">
        <v>141</v>
      </c>
      <c r="D12" s="88" t="s">
        <v>46</v>
      </c>
      <c r="E12" s="89">
        <v>38521</v>
      </c>
      <c r="F12" s="90" t="s">
        <v>15</v>
      </c>
      <c r="G12" s="91" t="s">
        <v>47</v>
      </c>
      <c r="H12" s="92" t="s">
        <v>59</v>
      </c>
    </row>
    <row r="13" spans="1:11" s="93" customFormat="1" x14ac:dyDescent="0.25">
      <c r="A13" s="86">
        <v>81801</v>
      </c>
      <c r="B13" s="87" t="s">
        <v>200</v>
      </c>
      <c r="C13" s="87" t="s">
        <v>199</v>
      </c>
      <c r="D13" s="88" t="s">
        <v>46</v>
      </c>
      <c r="E13" s="89">
        <v>38731</v>
      </c>
      <c r="F13" s="90" t="s">
        <v>15</v>
      </c>
      <c r="G13" s="91" t="s">
        <v>47</v>
      </c>
      <c r="H13" s="92" t="s">
        <v>48</v>
      </c>
    </row>
    <row r="14" spans="1:11" s="93" customFormat="1" x14ac:dyDescent="0.25">
      <c r="A14" s="86">
        <v>79471</v>
      </c>
      <c r="B14" s="87" t="s">
        <v>213</v>
      </c>
      <c r="C14" s="87" t="s">
        <v>126</v>
      </c>
      <c r="D14" s="88" t="s">
        <v>46</v>
      </c>
      <c r="E14" s="89">
        <v>38488</v>
      </c>
      <c r="F14" s="90" t="s">
        <v>15</v>
      </c>
      <c r="G14" s="91" t="s">
        <v>47</v>
      </c>
      <c r="H14" s="92" t="s">
        <v>48</v>
      </c>
    </row>
    <row r="15" spans="1:11" s="93" customFormat="1" x14ac:dyDescent="0.25">
      <c r="A15" s="86">
        <v>93933</v>
      </c>
      <c r="B15" s="87" t="s">
        <v>1111</v>
      </c>
      <c r="C15" s="87" t="s">
        <v>1112</v>
      </c>
      <c r="D15" s="88" t="s">
        <v>46</v>
      </c>
      <c r="E15" s="89">
        <v>39172</v>
      </c>
      <c r="F15" s="90" t="s">
        <v>16</v>
      </c>
      <c r="G15" s="91" t="s">
        <v>47</v>
      </c>
      <c r="H15" s="92" t="s">
        <v>48</v>
      </c>
    </row>
    <row r="16" spans="1:11" s="93" customFormat="1" x14ac:dyDescent="0.25">
      <c r="A16" s="86">
        <v>91717</v>
      </c>
      <c r="B16" s="87" t="s">
        <v>50</v>
      </c>
      <c r="C16" s="87" t="s">
        <v>164</v>
      </c>
      <c r="D16" s="88" t="s">
        <v>46</v>
      </c>
      <c r="E16" s="89">
        <v>37769</v>
      </c>
      <c r="F16" s="90" t="s">
        <v>15</v>
      </c>
      <c r="G16" s="91" t="s">
        <v>47</v>
      </c>
      <c r="H16" s="92" t="s">
        <v>48</v>
      </c>
    </row>
    <row r="17" spans="1:8" s="93" customFormat="1" x14ac:dyDescent="0.25">
      <c r="A17" s="86">
        <v>99764</v>
      </c>
      <c r="B17" s="87" t="s">
        <v>113</v>
      </c>
      <c r="C17" s="87" t="s">
        <v>112</v>
      </c>
      <c r="D17" s="88" t="s">
        <v>46</v>
      </c>
      <c r="E17" s="89">
        <v>38968</v>
      </c>
      <c r="F17" s="90" t="s">
        <v>15</v>
      </c>
      <c r="G17" s="91" t="s">
        <v>47</v>
      </c>
      <c r="H17" s="92" t="s">
        <v>59</v>
      </c>
    </row>
    <row r="18" spans="1:8" s="93" customFormat="1" x14ac:dyDescent="0.25">
      <c r="A18" s="86">
        <v>87532</v>
      </c>
      <c r="B18" s="87" t="s">
        <v>171</v>
      </c>
      <c r="C18" s="87" t="s">
        <v>170</v>
      </c>
      <c r="D18" s="88" t="s">
        <v>46</v>
      </c>
      <c r="E18" s="89">
        <v>38983</v>
      </c>
      <c r="F18" s="90" t="s">
        <v>15</v>
      </c>
      <c r="G18" s="91" t="s">
        <v>47</v>
      </c>
      <c r="H18" s="92" t="s">
        <v>59</v>
      </c>
    </row>
    <row r="19" spans="1:8" s="93" customFormat="1" x14ac:dyDescent="0.25">
      <c r="A19" s="86">
        <v>87197</v>
      </c>
      <c r="B19" s="87" t="s">
        <v>183</v>
      </c>
      <c r="C19" s="87" t="s">
        <v>763</v>
      </c>
      <c r="D19" s="88" t="s">
        <v>46</v>
      </c>
      <c r="E19" s="89">
        <v>39149</v>
      </c>
      <c r="F19" s="90" t="s">
        <v>15</v>
      </c>
      <c r="G19" s="91" t="s">
        <v>47</v>
      </c>
      <c r="H19" s="92" t="s">
        <v>59</v>
      </c>
    </row>
    <row r="20" spans="1:8" s="93" customFormat="1" x14ac:dyDescent="0.25">
      <c r="A20" s="86">
        <v>300508</v>
      </c>
      <c r="B20" s="87" t="s">
        <v>732</v>
      </c>
      <c r="C20" s="87" t="s">
        <v>731</v>
      </c>
      <c r="D20" s="88" t="s">
        <v>46</v>
      </c>
      <c r="E20" s="89">
        <v>39242</v>
      </c>
      <c r="F20" s="90" t="s">
        <v>15</v>
      </c>
      <c r="G20" s="91" t="s">
        <v>47</v>
      </c>
      <c r="H20" s="92" t="s">
        <v>59</v>
      </c>
    </row>
    <row r="21" spans="1:8" s="93" customFormat="1" x14ac:dyDescent="0.25">
      <c r="A21" s="86">
        <v>91071</v>
      </c>
      <c r="B21" s="87" t="s">
        <v>83</v>
      </c>
      <c r="C21" s="87" t="s">
        <v>82</v>
      </c>
      <c r="D21" s="88" t="s">
        <v>46</v>
      </c>
      <c r="E21" s="89">
        <v>39520</v>
      </c>
      <c r="F21" s="90" t="s">
        <v>15</v>
      </c>
      <c r="G21" s="91" t="s">
        <v>47</v>
      </c>
      <c r="H21" s="92" t="s">
        <v>59</v>
      </c>
    </row>
    <row r="22" spans="1:8" s="93" customFormat="1" x14ac:dyDescent="0.25">
      <c r="A22" s="86">
        <v>109044</v>
      </c>
      <c r="B22" s="87" t="s">
        <v>547</v>
      </c>
      <c r="C22" s="87" t="s">
        <v>766</v>
      </c>
      <c r="D22" s="88" t="s">
        <v>46</v>
      </c>
      <c r="E22" s="89">
        <v>38387</v>
      </c>
      <c r="F22" s="90" t="s">
        <v>15</v>
      </c>
      <c r="G22" s="91" t="s">
        <v>47</v>
      </c>
      <c r="H22" s="92" t="s">
        <v>48</v>
      </c>
    </row>
    <row r="23" spans="1:8" s="93" customFormat="1" x14ac:dyDescent="0.25">
      <c r="A23" s="86">
        <v>87573</v>
      </c>
      <c r="B23" s="87" t="s">
        <v>204</v>
      </c>
      <c r="C23" s="87" t="s">
        <v>230</v>
      </c>
      <c r="D23" s="88" t="s">
        <v>46</v>
      </c>
      <c r="E23" s="89">
        <v>39265</v>
      </c>
      <c r="F23" s="90" t="s">
        <v>15</v>
      </c>
      <c r="G23" s="91" t="s">
        <v>47</v>
      </c>
      <c r="H23" s="92" t="s">
        <v>48</v>
      </c>
    </row>
    <row r="24" spans="1:8" s="93" customFormat="1" x14ac:dyDescent="0.25">
      <c r="A24" s="86">
        <v>104147</v>
      </c>
      <c r="B24" s="87" t="s">
        <v>747</v>
      </c>
      <c r="C24" s="87" t="s">
        <v>172</v>
      </c>
      <c r="D24" s="88" t="s">
        <v>46</v>
      </c>
      <c r="E24" s="89">
        <v>38850</v>
      </c>
      <c r="F24" s="90" t="s">
        <v>15</v>
      </c>
      <c r="G24" s="91" t="s">
        <v>47</v>
      </c>
      <c r="H24" s="92" t="s">
        <v>59</v>
      </c>
    </row>
    <row r="25" spans="1:8" s="93" customFormat="1" x14ac:dyDescent="0.25">
      <c r="A25" s="86">
        <v>85327</v>
      </c>
      <c r="B25" s="87" t="s">
        <v>740</v>
      </c>
      <c r="C25" s="87" t="s">
        <v>739</v>
      </c>
      <c r="D25" s="88" t="s">
        <v>46</v>
      </c>
      <c r="E25" s="89">
        <v>38814</v>
      </c>
      <c r="F25" s="90" t="s">
        <v>15</v>
      </c>
      <c r="G25" s="91" t="s">
        <v>47</v>
      </c>
      <c r="H25" s="92" t="s">
        <v>59</v>
      </c>
    </row>
    <row r="26" spans="1:8" s="93" customFormat="1" x14ac:dyDescent="0.25">
      <c r="A26" s="86">
        <v>104921</v>
      </c>
      <c r="B26" s="87" t="s">
        <v>759</v>
      </c>
      <c r="C26" s="87" t="s">
        <v>758</v>
      </c>
      <c r="D26" s="88" t="s">
        <v>46</v>
      </c>
      <c r="E26" s="89">
        <v>38959</v>
      </c>
      <c r="F26" s="90" t="s">
        <v>15</v>
      </c>
      <c r="G26" s="91" t="s">
        <v>47</v>
      </c>
      <c r="H26" s="92" t="s">
        <v>59</v>
      </c>
    </row>
    <row r="27" spans="1:8" s="93" customFormat="1" x14ac:dyDescent="0.25">
      <c r="A27" s="86">
        <v>109827</v>
      </c>
      <c r="B27" s="87" t="s">
        <v>773</v>
      </c>
      <c r="C27" s="87" t="s">
        <v>154</v>
      </c>
      <c r="D27" s="88" t="s">
        <v>46</v>
      </c>
      <c r="E27" s="89">
        <v>38624</v>
      </c>
      <c r="F27" s="90" t="s">
        <v>15</v>
      </c>
      <c r="G27" s="91" t="s">
        <v>47</v>
      </c>
      <c r="H27" s="92" t="s">
        <v>48</v>
      </c>
    </row>
    <row r="28" spans="1:8" s="93" customFormat="1" x14ac:dyDescent="0.25">
      <c r="A28" s="86">
        <v>109492</v>
      </c>
      <c r="B28" s="87" t="s">
        <v>734</v>
      </c>
      <c r="C28" s="87" t="s">
        <v>733</v>
      </c>
      <c r="D28" s="88" t="s">
        <v>46</v>
      </c>
      <c r="E28" s="89">
        <v>38642</v>
      </c>
      <c r="F28" s="90" t="s">
        <v>15</v>
      </c>
      <c r="G28" s="91" t="s">
        <v>53</v>
      </c>
      <c r="H28" s="92" t="s">
        <v>59</v>
      </c>
    </row>
    <row r="29" spans="1:8" s="93" customFormat="1" x14ac:dyDescent="0.25">
      <c r="A29" s="86">
        <v>109497</v>
      </c>
      <c r="B29" s="87" t="s">
        <v>191</v>
      </c>
      <c r="C29" s="87" t="s">
        <v>764</v>
      </c>
      <c r="D29" s="88" t="s">
        <v>46</v>
      </c>
      <c r="E29" s="89">
        <v>39028</v>
      </c>
      <c r="F29" s="90" t="s">
        <v>15</v>
      </c>
      <c r="G29" s="91" t="s">
        <v>47</v>
      </c>
      <c r="H29" s="92" t="s">
        <v>48</v>
      </c>
    </row>
    <row r="30" spans="1:8" s="93" customFormat="1" x14ac:dyDescent="0.25">
      <c r="A30" s="86">
        <v>105356</v>
      </c>
      <c r="B30" s="87" t="s">
        <v>79</v>
      </c>
      <c r="C30" s="87" t="s">
        <v>70</v>
      </c>
      <c r="D30" s="88" t="s">
        <v>46</v>
      </c>
      <c r="E30" s="89">
        <v>39197</v>
      </c>
      <c r="F30" s="90" t="s">
        <v>15</v>
      </c>
      <c r="G30" s="91" t="s">
        <v>47</v>
      </c>
      <c r="H30" s="92" t="s">
        <v>59</v>
      </c>
    </row>
    <row r="31" spans="1:8" s="93" customFormat="1" x14ac:dyDescent="0.25">
      <c r="A31" s="86">
        <v>98348</v>
      </c>
      <c r="B31" s="87" t="s">
        <v>221</v>
      </c>
      <c r="C31" s="87" t="s">
        <v>898</v>
      </c>
      <c r="D31" s="88" t="s">
        <v>46</v>
      </c>
      <c r="E31" s="89">
        <v>38145</v>
      </c>
      <c r="F31" s="90" t="s">
        <v>15</v>
      </c>
      <c r="G31" s="91" t="s">
        <v>47</v>
      </c>
      <c r="H31" s="92" t="s">
        <v>59</v>
      </c>
    </row>
    <row r="32" spans="1:8" s="93" customFormat="1" x14ac:dyDescent="0.25">
      <c r="A32" s="86">
        <v>60517</v>
      </c>
      <c r="B32" s="87" t="s">
        <v>193</v>
      </c>
      <c r="C32" s="87" t="s">
        <v>192</v>
      </c>
      <c r="D32" s="88" t="s">
        <v>46</v>
      </c>
      <c r="E32" s="89">
        <v>37846</v>
      </c>
      <c r="F32" s="90" t="s">
        <v>16</v>
      </c>
      <c r="G32" s="91" t="s">
        <v>47</v>
      </c>
      <c r="H32" s="92" t="s">
        <v>48</v>
      </c>
    </row>
    <row r="33" spans="1:8" s="93" customFormat="1" x14ac:dyDescent="0.25">
      <c r="A33" s="86">
        <v>84060</v>
      </c>
      <c r="B33" s="87" t="s">
        <v>254</v>
      </c>
      <c r="C33" s="87" t="s">
        <v>253</v>
      </c>
      <c r="D33" s="88" t="s">
        <v>46</v>
      </c>
      <c r="E33" s="89">
        <v>38255</v>
      </c>
      <c r="F33" s="90" t="s">
        <v>15</v>
      </c>
      <c r="G33" s="91" t="s">
        <v>47</v>
      </c>
      <c r="H33" s="92" t="s">
        <v>59</v>
      </c>
    </row>
    <row r="34" spans="1:8" s="93" customFormat="1" x14ac:dyDescent="0.25">
      <c r="A34" s="86">
        <v>73323</v>
      </c>
      <c r="B34" s="87" t="s">
        <v>124</v>
      </c>
      <c r="C34" s="87" t="s">
        <v>123</v>
      </c>
      <c r="D34" s="88" t="s">
        <v>46</v>
      </c>
      <c r="E34" s="89">
        <v>38859</v>
      </c>
      <c r="F34" s="90" t="s">
        <v>15</v>
      </c>
      <c r="G34" s="91" t="s">
        <v>47</v>
      </c>
      <c r="H34" s="92" t="s">
        <v>59</v>
      </c>
    </row>
    <row r="35" spans="1:8" s="93" customFormat="1" x14ac:dyDescent="0.25">
      <c r="A35" s="86">
        <v>73318</v>
      </c>
      <c r="B35" s="87" t="s">
        <v>227</v>
      </c>
      <c r="C35" s="87" t="s">
        <v>226</v>
      </c>
      <c r="D35" s="88" t="s">
        <v>46</v>
      </c>
      <c r="E35" s="89">
        <v>38563</v>
      </c>
      <c r="F35" s="90" t="s">
        <v>15</v>
      </c>
      <c r="G35" s="91" t="s">
        <v>47</v>
      </c>
      <c r="H35" s="92" t="s">
        <v>59</v>
      </c>
    </row>
    <row r="36" spans="1:8" s="93" customFormat="1" x14ac:dyDescent="0.25">
      <c r="A36" s="86">
        <v>83368</v>
      </c>
      <c r="B36" s="87" t="s">
        <v>232</v>
      </c>
      <c r="C36" s="87" t="s">
        <v>233</v>
      </c>
      <c r="D36" s="88" t="s">
        <v>46</v>
      </c>
      <c r="E36" s="89">
        <v>38021</v>
      </c>
      <c r="F36" s="90" t="s">
        <v>15</v>
      </c>
      <c r="G36" s="91" t="s">
        <v>47</v>
      </c>
      <c r="H36" s="92" t="s">
        <v>59</v>
      </c>
    </row>
    <row r="37" spans="1:8" s="93" customFormat="1" x14ac:dyDescent="0.25">
      <c r="A37" s="86">
        <v>73812</v>
      </c>
      <c r="B37" s="87" t="s">
        <v>235</v>
      </c>
      <c r="C37" s="87" t="s">
        <v>234</v>
      </c>
      <c r="D37" s="88" t="s">
        <v>46</v>
      </c>
      <c r="E37" s="89">
        <v>38031</v>
      </c>
      <c r="F37" s="90" t="s">
        <v>15</v>
      </c>
      <c r="G37" s="91" t="s">
        <v>47</v>
      </c>
      <c r="H37" s="92" t="s">
        <v>48</v>
      </c>
    </row>
    <row r="38" spans="1:8" s="93" customFormat="1" x14ac:dyDescent="0.25">
      <c r="A38" s="86">
        <v>78151</v>
      </c>
      <c r="B38" s="87" t="s">
        <v>155</v>
      </c>
      <c r="C38" s="87" t="s">
        <v>154</v>
      </c>
      <c r="D38" s="88" t="s">
        <v>46</v>
      </c>
      <c r="E38" s="89">
        <v>38450</v>
      </c>
      <c r="F38" s="90" t="s">
        <v>15</v>
      </c>
      <c r="G38" s="91" t="s">
        <v>47</v>
      </c>
      <c r="H38" s="92" t="s">
        <v>59</v>
      </c>
    </row>
    <row r="39" spans="1:8" s="93" customFormat="1" x14ac:dyDescent="0.25">
      <c r="A39" s="86">
        <v>73234</v>
      </c>
      <c r="B39" s="87" t="s">
        <v>195</v>
      </c>
      <c r="C39" s="87" t="s">
        <v>196</v>
      </c>
      <c r="D39" s="88" t="s">
        <v>46</v>
      </c>
      <c r="E39" s="89">
        <v>38135</v>
      </c>
      <c r="F39" s="90" t="s">
        <v>15</v>
      </c>
      <c r="G39" s="91" t="s">
        <v>53</v>
      </c>
      <c r="H39" s="92" t="s">
        <v>59</v>
      </c>
    </row>
    <row r="40" spans="1:8" s="93" customFormat="1" x14ac:dyDescent="0.25">
      <c r="A40" s="86">
        <v>89727</v>
      </c>
      <c r="B40" s="87" t="s">
        <v>98</v>
      </c>
      <c r="C40" s="87" t="s">
        <v>92</v>
      </c>
      <c r="D40" s="88" t="s">
        <v>46</v>
      </c>
      <c r="E40" s="89">
        <v>37704</v>
      </c>
      <c r="F40" s="90" t="s">
        <v>15</v>
      </c>
      <c r="G40" s="91" t="s">
        <v>47</v>
      </c>
      <c r="H40" s="92" t="s">
        <v>48</v>
      </c>
    </row>
    <row r="41" spans="1:8" s="93" customFormat="1" x14ac:dyDescent="0.25">
      <c r="A41" s="86">
        <v>83117</v>
      </c>
      <c r="B41" s="87" t="s">
        <v>241</v>
      </c>
      <c r="C41" s="87" t="s">
        <v>785</v>
      </c>
      <c r="D41" s="88" t="s">
        <v>46</v>
      </c>
      <c r="E41" s="89">
        <v>38101</v>
      </c>
      <c r="F41" s="90" t="s">
        <v>15</v>
      </c>
      <c r="G41" s="91" t="s">
        <v>47</v>
      </c>
      <c r="H41" s="92" t="s">
        <v>59</v>
      </c>
    </row>
    <row r="42" spans="1:8" s="93" customFormat="1" x14ac:dyDescent="0.25">
      <c r="A42" s="86">
        <v>71760</v>
      </c>
      <c r="B42" s="87" t="s">
        <v>177</v>
      </c>
      <c r="C42" s="87" t="s">
        <v>176</v>
      </c>
      <c r="D42" s="88" t="s">
        <v>46</v>
      </c>
      <c r="E42" s="89">
        <v>38042</v>
      </c>
      <c r="F42" s="90" t="s">
        <v>15</v>
      </c>
      <c r="G42" s="91" t="s">
        <v>47</v>
      </c>
      <c r="H42" s="92" t="s">
        <v>48</v>
      </c>
    </row>
    <row r="43" spans="1:8" s="93" customFormat="1" x14ac:dyDescent="0.25">
      <c r="A43" s="86">
        <v>87724</v>
      </c>
      <c r="B43" s="87" t="s">
        <v>1148</v>
      </c>
      <c r="C43" s="87" t="s">
        <v>1149</v>
      </c>
      <c r="D43" s="88" t="s">
        <v>46</v>
      </c>
      <c r="E43" s="89">
        <v>39426</v>
      </c>
      <c r="F43" s="90" t="s">
        <v>16</v>
      </c>
      <c r="G43" s="91" t="s">
        <v>47</v>
      </c>
      <c r="H43" s="92" t="s">
        <v>48</v>
      </c>
    </row>
    <row r="44" spans="1:8" s="93" customFormat="1" x14ac:dyDescent="0.25">
      <c r="A44" s="86">
        <v>119805</v>
      </c>
      <c r="B44" s="87" t="s">
        <v>1023</v>
      </c>
      <c r="C44" s="87" t="s">
        <v>1024</v>
      </c>
      <c r="D44" s="88" t="s">
        <v>46</v>
      </c>
      <c r="E44" s="89">
        <v>40321</v>
      </c>
      <c r="F44" s="90" t="s">
        <v>16</v>
      </c>
      <c r="G44" s="91" t="s">
        <v>47</v>
      </c>
      <c r="H44" s="92" t="s">
        <v>48</v>
      </c>
    </row>
    <row r="45" spans="1:8" s="93" customFormat="1" x14ac:dyDescent="0.25">
      <c r="A45" s="86">
        <v>87723</v>
      </c>
      <c r="B45" s="87" t="s">
        <v>1040</v>
      </c>
      <c r="C45" s="87" t="s">
        <v>1041</v>
      </c>
      <c r="D45" s="88" t="s">
        <v>46</v>
      </c>
      <c r="E45" s="89">
        <v>39983</v>
      </c>
      <c r="F45" s="90" t="s">
        <v>16</v>
      </c>
      <c r="G45" s="91" t="s">
        <v>47</v>
      </c>
      <c r="H45" s="92" t="s">
        <v>48</v>
      </c>
    </row>
    <row r="46" spans="1:8" s="93" customFormat="1" x14ac:dyDescent="0.25">
      <c r="A46" s="86">
        <v>96035</v>
      </c>
      <c r="B46" s="87" t="s">
        <v>1138</v>
      </c>
      <c r="C46" s="87" t="s">
        <v>1139</v>
      </c>
      <c r="D46" s="88" t="s">
        <v>46</v>
      </c>
      <c r="E46" s="89">
        <v>39967</v>
      </c>
      <c r="F46" s="90" t="s">
        <v>16</v>
      </c>
      <c r="G46" s="91" t="s">
        <v>47</v>
      </c>
      <c r="H46" s="92" t="s">
        <v>59</v>
      </c>
    </row>
    <row r="47" spans="1:8" s="93" customFormat="1" x14ac:dyDescent="0.25">
      <c r="A47" s="86">
        <v>82312</v>
      </c>
      <c r="B47" s="87" t="s">
        <v>252</v>
      </c>
      <c r="C47" s="87" t="s">
        <v>781</v>
      </c>
      <c r="D47" s="88" t="s">
        <v>46</v>
      </c>
      <c r="E47" s="89">
        <v>39973</v>
      </c>
      <c r="F47" s="90" t="s">
        <v>15</v>
      </c>
      <c r="G47" s="91" t="s">
        <v>47</v>
      </c>
      <c r="H47" s="92" t="s">
        <v>48</v>
      </c>
    </row>
    <row r="48" spans="1:8" s="93" customFormat="1" x14ac:dyDescent="0.25">
      <c r="A48" s="86">
        <v>79493</v>
      </c>
      <c r="B48" s="87" t="s">
        <v>1185</v>
      </c>
      <c r="C48" s="87" t="s">
        <v>1186</v>
      </c>
      <c r="D48" s="88" t="s">
        <v>46</v>
      </c>
      <c r="E48" s="89">
        <v>40010</v>
      </c>
      <c r="F48" s="90" t="s">
        <v>15</v>
      </c>
      <c r="G48" s="91" t="s">
        <v>47</v>
      </c>
      <c r="H48" s="92" t="s">
        <v>59</v>
      </c>
    </row>
    <row r="49" spans="1:8" s="93" customFormat="1" x14ac:dyDescent="0.25">
      <c r="A49" s="86">
        <v>83302</v>
      </c>
      <c r="B49" s="87" t="s">
        <v>65</v>
      </c>
      <c r="C49" s="87" t="s">
        <v>1105</v>
      </c>
      <c r="D49" s="88" t="s">
        <v>46</v>
      </c>
      <c r="E49" s="89">
        <v>40192</v>
      </c>
      <c r="F49" s="90" t="s">
        <v>15</v>
      </c>
      <c r="G49" s="91" t="s">
        <v>47</v>
      </c>
      <c r="H49" s="92" t="s">
        <v>48</v>
      </c>
    </row>
    <row r="50" spans="1:8" s="93" customFormat="1" x14ac:dyDescent="0.25">
      <c r="A50" s="86">
        <v>83301</v>
      </c>
      <c r="B50" s="87" t="s">
        <v>65</v>
      </c>
      <c r="C50" s="87" t="s">
        <v>959</v>
      </c>
      <c r="D50" s="88" t="s">
        <v>46</v>
      </c>
      <c r="E50" s="89">
        <v>40192</v>
      </c>
      <c r="F50" s="90" t="s">
        <v>15</v>
      </c>
      <c r="G50" s="91" t="s">
        <v>47</v>
      </c>
      <c r="H50" s="92" t="s">
        <v>48</v>
      </c>
    </row>
    <row r="51" spans="1:8" s="93" customFormat="1" x14ac:dyDescent="0.25">
      <c r="A51" s="86">
        <v>101857</v>
      </c>
      <c r="B51" s="87" t="s">
        <v>777</v>
      </c>
      <c r="C51" s="87" t="s">
        <v>776</v>
      </c>
      <c r="D51" s="88" t="s">
        <v>46</v>
      </c>
      <c r="E51" s="89">
        <v>39850</v>
      </c>
      <c r="F51" s="90" t="s">
        <v>15</v>
      </c>
      <c r="G51" s="91" t="s">
        <v>47</v>
      </c>
      <c r="H51" s="92" t="s">
        <v>48</v>
      </c>
    </row>
    <row r="52" spans="1:8" s="93" customFormat="1" x14ac:dyDescent="0.25">
      <c r="A52" s="86">
        <v>90109</v>
      </c>
      <c r="B52" s="87" t="s">
        <v>1153</v>
      </c>
      <c r="C52" s="87" t="s">
        <v>1154</v>
      </c>
      <c r="D52" s="88" t="s">
        <v>46</v>
      </c>
      <c r="E52" s="89">
        <v>39930</v>
      </c>
      <c r="F52" s="90" t="s">
        <v>15</v>
      </c>
      <c r="G52" s="91" t="s">
        <v>47</v>
      </c>
      <c r="H52" s="92" t="s">
        <v>48</v>
      </c>
    </row>
    <row r="53" spans="1:8" s="93" customFormat="1" x14ac:dyDescent="0.25">
      <c r="A53" s="86">
        <v>89683</v>
      </c>
      <c r="B53" s="87" t="s">
        <v>1146</v>
      </c>
      <c r="C53" s="87" t="s">
        <v>1147</v>
      </c>
      <c r="D53" s="88" t="s">
        <v>46</v>
      </c>
      <c r="E53" s="89">
        <v>40016</v>
      </c>
      <c r="F53" s="90" t="s">
        <v>16</v>
      </c>
      <c r="G53" s="91" t="s">
        <v>47</v>
      </c>
      <c r="H53" s="92" t="s">
        <v>48</v>
      </c>
    </row>
    <row r="54" spans="1:8" s="93" customFormat="1" x14ac:dyDescent="0.25">
      <c r="A54" s="86">
        <v>84576</v>
      </c>
      <c r="B54" s="87" t="s">
        <v>1184</v>
      </c>
      <c r="C54" s="87" t="s">
        <v>244</v>
      </c>
      <c r="D54" s="88" t="s">
        <v>46</v>
      </c>
      <c r="E54" s="89">
        <v>40135</v>
      </c>
      <c r="F54" s="90" t="s">
        <v>15</v>
      </c>
      <c r="G54" s="91" t="s">
        <v>47</v>
      </c>
      <c r="H54" s="92" t="s">
        <v>48</v>
      </c>
    </row>
    <row r="55" spans="1:8" s="93" customFormat="1" x14ac:dyDescent="0.25">
      <c r="A55" s="86">
        <v>101678</v>
      </c>
      <c r="B55" s="87" t="s">
        <v>1045</v>
      </c>
      <c r="C55" s="87" t="s">
        <v>230</v>
      </c>
      <c r="D55" s="88" t="s">
        <v>46</v>
      </c>
      <c r="E55" s="89">
        <v>40106</v>
      </c>
      <c r="F55" s="90" t="s">
        <v>15</v>
      </c>
      <c r="G55" s="91" t="s">
        <v>47</v>
      </c>
      <c r="H55" s="92" t="s">
        <v>48</v>
      </c>
    </row>
    <row r="56" spans="1:8" s="93" customFormat="1" x14ac:dyDescent="0.25">
      <c r="A56" s="86">
        <v>99720</v>
      </c>
      <c r="B56" s="87" t="s">
        <v>761</v>
      </c>
      <c r="C56" s="87" t="s">
        <v>159</v>
      </c>
      <c r="D56" s="88" t="s">
        <v>46</v>
      </c>
      <c r="E56" s="89">
        <v>39853</v>
      </c>
      <c r="F56" s="90" t="s">
        <v>15</v>
      </c>
      <c r="G56" s="91" t="s">
        <v>47</v>
      </c>
      <c r="H56" s="92" t="s">
        <v>59</v>
      </c>
    </row>
    <row r="57" spans="1:8" s="93" customFormat="1" x14ac:dyDescent="0.25">
      <c r="A57" s="86">
        <v>105126</v>
      </c>
      <c r="B57" s="87" t="s">
        <v>780</v>
      </c>
      <c r="C57" s="87" t="s">
        <v>779</v>
      </c>
      <c r="D57" s="88" t="s">
        <v>46</v>
      </c>
      <c r="E57" s="89">
        <v>39858</v>
      </c>
      <c r="F57" s="90" t="s">
        <v>15</v>
      </c>
      <c r="G57" s="91" t="s">
        <v>47</v>
      </c>
      <c r="H57" s="92" t="s">
        <v>48</v>
      </c>
    </row>
    <row r="58" spans="1:8" s="93" customFormat="1" x14ac:dyDescent="0.25">
      <c r="A58" s="86">
        <v>102568</v>
      </c>
      <c r="B58" s="87" t="s">
        <v>503</v>
      </c>
      <c r="C58" s="87" t="s">
        <v>1017</v>
      </c>
      <c r="D58" s="88" t="s">
        <v>46</v>
      </c>
      <c r="E58" s="89">
        <v>40083</v>
      </c>
      <c r="F58" s="90" t="s">
        <v>15</v>
      </c>
      <c r="G58" s="91" t="s">
        <v>47</v>
      </c>
      <c r="H58" s="92" t="s">
        <v>48</v>
      </c>
    </row>
    <row r="59" spans="1:8" s="93" customFormat="1" x14ac:dyDescent="0.25">
      <c r="A59" s="86">
        <v>95189</v>
      </c>
      <c r="B59" s="87" t="s">
        <v>792</v>
      </c>
      <c r="C59" s="87" t="s">
        <v>1136</v>
      </c>
      <c r="D59" s="88" t="s">
        <v>46</v>
      </c>
      <c r="E59" s="89">
        <v>39875</v>
      </c>
      <c r="F59" s="90" t="s">
        <v>15</v>
      </c>
      <c r="G59" s="91" t="s">
        <v>47</v>
      </c>
      <c r="H59" s="92" t="s">
        <v>59</v>
      </c>
    </row>
    <row r="60" spans="1:8" s="93" customFormat="1" x14ac:dyDescent="0.25">
      <c r="A60" s="86">
        <v>114056</v>
      </c>
      <c r="B60" s="87" t="s">
        <v>1187</v>
      </c>
      <c r="C60" s="87" t="s">
        <v>1188</v>
      </c>
      <c r="D60" s="88" t="s">
        <v>46</v>
      </c>
      <c r="E60" s="89">
        <v>39928</v>
      </c>
      <c r="F60" s="90" t="s">
        <v>15</v>
      </c>
      <c r="G60" s="91" t="s">
        <v>47</v>
      </c>
      <c r="H60" s="92" t="s">
        <v>48</v>
      </c>
    </row>
    <row r="61" spans="1:8" s="93" customFormat="1" x14ac:dyDescent="0.25">
      <c r="A61" s="86">
        <v>112064</v>
      </c>
      <c r="B61" s="87" t="s">
        <v>1127</v>
      </c>
      <c r="C61" s="87" t="s">
        <v>1128</v>
      </c>
      <c r="D61" s="88" t="s">
        <v>46</v>
      </c>
      <c r="E61" s="89">
        <v>39950</v>
      </c>
      <c r="F61" s="90" t="s">
        <v>15</v>
      </c>
      <c r="G61" s="91" t="s">
        <v>47</v>
      </c>
      <c r="H61" s="92" t="s">
        <v>48</v>
      </c>
    </row>
    <row r="62" spans="1:8" s="93" customFormat="1" x14ac:dyDescent="0.25">
      <c r="A62" s="86">
        <v>106316</v>
      </c>
      <c r="B62" s="87" t="s">
        <v>1049</v>
      </c>
      <c r="C62" s="87" t="s">
        <v>1050</v>
      </c>
      <c r="D62" s="88" t="s">
        <v>46</v>
      </c>
      <c r="E62" s="89">
        <v>40258</v>
      </c>
      <c r="F62" s="90" t="s">
        <v>15</v>
      </c>
      <c r="G62" s="91" t="s">
        <v>47</v>
      </c>
      <c r="H62" s="92" t="s">
        <v>48</v>
      </c>
    </row>
    <row r="63" spans="1:8" s="93" customFormat="1" x14ac:dyDescent="0.25">
      <c r="A63" s="86">
        <v>111847</v>
      </c>
      <c r="B63" s="87" t="s">
        <v>1079</v>
      </c>
      <c r="C63" s="87" t="s">
        <v>1080</v>
      </c>
      <c r="D63" s="88" t="s">
        <v>46</v>
      </c>
      <c r="E63" s="89">
        <v>40420</v>
      </c>
      <c r="F63" s="90" t="s">
        <v>15</v>
      </c>
      <c r="G63" s="91" t="s">
        <v>47</v>
      </c>
      <c r="H63" s="92" t="s">
        <v>48</v>
      </c>
    </row>
    <row r="64" spans="1:8" s="93" customFormat="1" x14ac:dyDescent="0.25">
      <c r="A64" s="86">
        <v>112124</v>
      </c>
      <c r="B64" s="87" t="s">
        <v>1106</v>
      </c>
      <c r="C64" s="87" t="s">
        <v>918</v>
      </c>
      <c r="D64" s="88" t="s">
        <v>46</v>
      </c>
      <c r="E64" s="89">
        <v>40109</v>
      </c>
      <c r="F64" s="90" t="s">
        <v>15</v>
      </c>
      <c r="G64" s="91" t="s">
        <v>53</v>
      </c>
      <c r="H64" s="92" t="s">
        <v>59</v>
      </c>
    </row>
    <row r="65" spans="1:8" s="93" customFormat="1" x14ac:dyDescent="0.25">
      <c r="A65" s="86">
        <v>106313</v>
      </c>
      <c r="B65" s="87" t="s">
        <v>90</v>
      </c>
      <c r="C65" s="87" t="s">
        <v>1082</v>
      </c>
      <c r="D65" s="88" t="s">
        <v>46</v>
      </c>
      <c r="E65" s="89">
        <v>40066</v>
      </c>
      <c r="F65" s="90" t="s">
        <v>15</v>
      </c>
      <c r="G65" s="91" t="s">
        <v>47</v>
      </c>
      <c r="H65" s="92" t="s">
        <v>59</v>
      </c>
    </row>
    <row r="66" spans="1:8" s="93" customFormat="1" x14ac:dyDescent="0.25">
      <c r="A66" s="86">
        <v>111459</v>
      </c>
      <c r="B66" s="87" t="s">
        <v>1135</v>
      </c>
      <c r="C66" s="87" t="s">
        <v>82</v>
      </c>
      <c r="D66" s="88" t="s">
        <v>46</v>
      </c>
      <c r="E66" s="89">
        <v>39943</v>
      </c>
      <c r="F66" s="90" t="s">
        <v>15</v>
      </c>
      <c r="G66" s="91" t="s">
        <v>47</v>
      </c>
      <c r="H66" s="92" t="s">
        <v>59</v>
      </c>
    </row>
    <row r="67" spans="1:8" s="93" customFormat="1" x14ac:dyDescent="0.25">
      <c r="A67" s="86">
        <v>112143</v>
      </c>
      <c r="B67" s="87" t="s">
        <v>762</v>
      </c>
      <c r="C67" s="87" t="s">
        <v>1044</v>
      </c>
      <c r="D67" s="88" t="s">
        <v>46</v>
      </c>
      <c r="E67" s="89">
        <v>40150</v>
      </c>
      <c r="F67" s="90" t="s">
        <v>15</v>
      </c>
      <c r="G67" s="91" t="s">
        <v>47</v>
      </c>
      <c r="H67" s="92" t="s">
        <v>48</v>
      </c>
    </row>
    <row r="68" spans="1:8" s="93" customFormat="1" x14ac:dyDescent="0.25">
      <c r="A68" s="86">
        <v>115424</v>
      </c>
      <c r="B68" s="87" t="s">
        <v>1084</v>
      </c>
      <c r="C68" s="87" t="s">
        <v>1085</v>
      </c>
      <c r="D68" s="88" t="s">
        <v>46</v>
      </c>
      <c r="E68" s="89">
        <v>39903</v>
      </c>
      <c r="F68" s="90" t="s">
        <v>15</v>
      </c>
      <c r="G68" s="91" t="s">
        <v>47</v>
      </c>
      <c r="H68" s="92" t="s">
        <v>48</v>
      </c>
    </row>
    <row r="69" spans="1:8" s="93" customFormat="1" x14ac:dyDescent="0.25">
      <c r="A69" s="86">
        <v>116510</v>
      </c>
      <c r="B69" s="87" t="s">
        <v>1107</v>
      </c>
      <c r="C69" s="87" t="s">
        <v>1108</v>
      </c>
      <c r="D69" s="88" t="s">
        <v>46</v>
      </c>
      <c r="E69" s="89">
        <v>39827</v>
      </c>
      <c r="F69" s="90" t="s">
        <v>15</v>
      </c>
      <c r="G69" s="91" t="s">
        <v>53</v>
      </c>
      <c r="H69" s="92" t="s">
        <v>48</v>
      </c>
    </row>
    <row r="70" spans="1:8" s="93" customFormat="1" x14ac:dyDescent="0.25">
      <c r="A70" s="86">
        <v>113872</v>
      </c>
      <c r="B70" s="87" t="s">
        <v>1081</v>
      </c>
      <c r="C70" s="87" t="s">
        <v>240</v>
      </c>
      <c r="D70" s="88" t="s">
        <v>46</v>
      </c>
      <c r="E70" s="89">
        <v>40213</v>
      </c>
      <c r="F70" s="90" t="s">
        <v>15</v>
      </c>
      <c r="G70" s="91" t="s">
        <v>47</v>
      </c>
      <c r="H70" s="92" t="s">
        <v>48</v>
      </c>
    </row>
    <row r="71" spans="1:8" s="93" customFormat="1" x14ac:dyDescent="0.25">
      <c r="A71" s="86">
        <v>116188</v>
      </c>
      <c r="B71" s="87" t="s">
        <v>1029</v>
      </c>
      <c r="C71" s="87" t="s">
        <v>900</v>
      </c>
      <c r="D71" s="88" t="s">
        <v>46</v>
      </c>
      <c r="E71" s="89">
        <v>39946</v>
      </c>
      <c r="F71" s="90" t="s">
        <v>15</v>
      </c>
      <c r="G71" s="91" t="s">
        <v>47</v>
      </c>
      <c r="H71" s="92" t="s">
        <v>59</v>
      </c>
    </row>
    <row r="72" spans="1:8" s="93" customFormat="1" x14ac:dyDescent="0.25">
      <c r="A72" s="86">
        <v>113858</v>
      </c>
      <c r="B72" s="87" t="s">
        <v>1194</v>
      </c>
      <c r="C72" s="87" t="s">
        <v>1195</v>
      </c>
      <c r="D72" s="88" t="s">
        <v>46</v>
      </c>
      <c r="E72" s="89">
        <v>40052</v>
      </c>
      <c r="F72" s="90" t="s">
        <v>15</v>
      </c>
      <c r="G72" s="91" t="s">
        <v>53</v>
      </c>
      <c r="H72" s="92" t="s">
        <v>48</v>
      </c>
    </row>
    <row r="73" spans="1:8" s="93" customFormat="1" x14ac:dyDescent="0.25">
      <c r="A73" s="86">
        <v>77888</v>
      </c>
      <c r="B73" s="87" t="s">
        <v>67</v>
      </c>
      <c r="C73" s="87" t="s">
        <v>66</v>
      </c>
      <c r="D73" s="88" t="s">
        <v>46</v>
      </c>
      <c r="E73" s="89">
        <v>39493</v>
      </c>
      <c r="F73" s="90" t="s">
        <v>15</v>
      </c>
      <c r="G73" s="91" t="s">
        <v>47</v>
      </c>
      <c r="H73" s="92" t="s">
        <v>59</v>
      </c>
    </row>
    <row r="74" spans="1:8" s="93" customFormat="1" x14ac:dyDescent="0.25">
      <c r="A74" s="86">
        <v>86662</v>
      </c>
      <c r="B74" s="87" t="s">
        <v>161</v>
      </c>
      <c r="C74" s="87" t="s">
        <v>257</v>
      </c>
      <c r="D74" s="88" t="s">
        <v>46</v>
      </c>
      <c r="E74" s="89">
        <v>39693</v>
      </c>
      <c r="F74" s="90" t="s">
        <v>15</v>
      </c>
      <c r="G74" s="91" t="s">
        <v>47</v>
      </c>
      <c r="H74" s="92" t="s">
        <v>59</v>
      </c>
    </row>
    <row r="75" spans="1:8" s="93" customFormat="1" x14ac:dyDescent="0.25">
      <c r="A75" s="86">
        <v>81684</v>
      </c>
      <c r="B75" s="87" t="s">
        <v>65</v>
      </c>
      <c r="C75" s="87" t="s">
        <v>64</v>
      </c>
      <c r="D75" s="88" t="s">
        <v>46</v>
      </c>
      <c r="E75" s="89">
        <v>39432</v>
      </c>
      <c r="F75" s="90" t="s">
        <v>15</v>
      </c>
      <c r="G75" s="91" t="s">
        <v>47</v>
      </c>
      <c r="H75" s="92" t="s">
        <v>59</v>
      </c>
    </row>
    <row r="76" spans="1:8" s="93" customFormat="1" x14ac:dyDescent="0.25">
      <c r="A76" s="86">
        <v>94008</v>
      </c>
      <c r="B76" s="87" t="s">
        <v>419</v>
      </c>
      <c r="C76" s="87" t="s">
        <v>750</v>
      </c>
      <c r="D76" s="88" t="s">
        <v>46</v>
      </c>
      <c r="E76" s="89">
        <v>39459</v>
      </c>
      <c r="F76" s="90" t="s">
        <v>15</v>
      </c>
      <c r="G76" s="91" t="s">
        <v>47</v>
      </c>
      <c r="H76" s="92" t="s">
        <v>59</v>
      </c>
    </row>
    <row r="77" spans="1:8" s="93" customFormat="1" x14ac:dyDescent="0.25">
      <c r="A77" s="86">
        <v>91085</v>
      </c>
      <c r="B77" s="87" t="s">
        <v>735</v>
      </c>
      <c r="C77" s="87" t="s">
        <v>172</v>
      </c>
      <c r="D77" s="88" t="s">
        <v>46</v>
      </c>
      <c r="E77" s="89">
        <v>39526</v>
      </c>
      <c r="F77" s="90" t="s">
        <v>15</v>
      </c>
      <c r="G77" s="91" t="s">
        <v>47</v>
      </c>
      <c r="H77" s="92" t="s">
        <v>48</v>
      </c>
    </row>
    <row r="78" spans="1:8" s="93" customFormat="1" x14ac:dyDescent="0.25">
      <c r="A78" s="86">
        <v>87732</v>
      </c>
      <c r="B78" s="87" t="s">
        <v>746</v>
      </c>
      <c r="C78" s="87" t="s">
        <v>745</v>
      </c>
      <c r="D78" s="88" t="s">
        <v>46</v>
      </c>
      <c r="E78" s="89">
        <v>39480</v>
      </c>
      <c r="F78" s="90" t="s">
        <v>15</v>
      </c>
      <c r="G78" s="91" t="s">
        <v>47</v>
      </c>
      <c r="H78" s="92" t="s">
        <v>48</v>
      </c>
    </row>
    <row r="79" spans="1:8" s="93" customFormat="1" x14ac:dyDescent="0.25">
      <c r="A79" s="86">
        <v>91648</v>
      </c>
      <c r="B79" s="87" t="s">
        <v>203</v>
      </c>
      <c r="C79" s="87" t="s">
        <v>592</v>
      </c>
      <c r="D79" s="88" t="s">
        <v>46</v>
      </c>
      <c r="E79" s="89">
        <v>39753</v>
      </c>
      <c r="F79" s="90" t="s">
        <v>15</v>
      </c>
      <c r="G79" s="91" t="s">
        <v>47</v>
      </c>
      <c r="H79" s="92" t="s">
        <v>48</v>
      </c>
    </row>
    <row r="80" spans="1:8" s="93" customFormat="1" x14ac:dyDescent="0.25">
      <c r="A80" s="86">
        <v>94172</v>
      </c>
      <c r="B80" s="87" t="s">
        <v>85</v>
      </c>
      <c r="C80" s="87" t="s">
        <v>84</v>
      </c>
      <c r="D80" s="88" t="s">
        <v>46</v>
      </c>
      <c r="E80" s="89">
        <v>39540</v>
      </c>
      <c r="F80" s="90" t="s">
        <v>15</v>
      </c>
      <c r="G80" s="91" t="s">
        <v>47</v>
      </c>
      <c r="H80" s="92" t="s">
        <v>59</v>
      </c>
    </row>
    <row r="81" spans="1:8" s="93" customFormat="1" x14ac:dyDescent="0.25">
      <c r="A81" s="86">
        <v>114828</v>
      </c>
      <c r="B81" s="87" t="s">
        <v>1068</v>
      </c>
      <c r="C81" s="87" t="s">
        <v>1028</v>
      </c>
      <c r="D81" s="88" t="s">
        <v>46</v>
      </c>
      <c r="E81" s="89">
        <v>39772</v>
      </c>
      <c r="F81" s="90" t="s">
        <v>15</v>
      </c>
      <c r="G81" s="91" t="s">
        <v>47</v>
      </c>
      <c r="H81" s="92" t="s">
        <v>48</v>
      </c>
    </row>
    <row r="82" spans="1:8" s="93" customFormat="1" x14ac:dyDescent="0.25">
      <c r="A82" s="86">
        <v>105122</v>
      </c>
      <c r="B82" s="87" t="s">
        <v>754</v>
      </c>
      <c r="C82" s="87" t="s">
        <v>753</v>
      </c>
      <c r="D82" s="88" t="s">
        <v>46</v>
      </c>
      <c r="E82" s="89">
        <v>39763</v>
      </c>
      <c r="F82" s="90" t="s">
        <v>15</v>
      </c>
      <c r="G82" s="91" t="s">
        <v>47</v>
      </c>
      <c r="H82" s="92" t="s">
        <v>48</v>
      </c>
    </row>
    <row r="83" spans="1:8" s="93" customFormat="1" x14ac:dyDescent="0.25">
      <c r="A83" s="86">
        <v>86141</v>
      </c>
      <c r="B83" s="87" t="s">
        <v>772</v>
      </c>
      <c r="C83" s="87" t="s">
        <v>771</v>
      </c>
      <c r="D83" s="88" t="s">
        <v>46</v>
      </c>
      <c r="E83" s="89">
        <v>39683</v>
      </c>
      <c r="F83" s="90" t="s">
        <v>15</v>
      </c>
      <c r="G83" s="91" t="s">
        <v>47</v>
      </c>
      <c r="H83" s="92" t="s">
        <v>48</v>
      </c>
    </row>
    <row r="84" spans="1:8" s="93" customFormat="1" x14ac:dyDescent="0.25">
      <c r="A84" s="86">
        <v>111842</v>
      </c>
      <c r="B84" s="87" t="s">
        <v>757</v>
      </c>
      <c r="C84" s="87" t="s">
        <v>73</v>
      </c>
      <c r="D84" s="88" t="s">
        <v>46</v>
      </c>
      <c r="E84" s="89">
        <v>39661</v>
      </c>
      <c r="F84" s="90" t="s">
        <v>15</v>
      </c>
      <c r="G84" s="91" t="s">
        <v>47</v>
      </c>
      <c r="H84" s="92" t="s">
        <v>59</v>
      </c>
    </row>
    <row r="85" spans="1:8" s="93" customFormat="1" x14ac:dyDescent="0.25">
      <c r="A85" s="86">
        <v>116158</v>
      </c>
      <c r="B85" s="87" t="s">
        <v>1140</v>
      </c>
      <c r="C85" s="87" t="s">
        <v>1141</v>
      </c>
      <c r="D85" s="88" t="s">
        <v>46</v>
      </c>
      <c r="E85" s="89">
        <v>39786</v>
      </c>
      <c r="F85" s="90" t="s">
        <v>15</v>
      </c>
      <c r="G85" s="91" t="s">
        <v>47</v>
      </c>
      <c r="H85" s="92" t="s">
        <v>59</v>
      </c>
    </row>
    <row r="86" spans="1:8" s="93" customFormat="1" x14ac:dyDescent="0.25">
      <c r="A86" s="86">
        <v>110998</v>
      </c>
      <c r="B86" s="87" t="s">
        <v>1083</v>
      </c>
      <c r="C86" s="87" t="s">
        <v>779</v>
      </c>
      <c r="D86" s="88" t="s">
        <v>46</v>
      </c>
      <c r="E86" s="89">
        <v>39317</v>
      </c>
      <c r="F86" s="90" t="s">
        <v>15</v>
      </c>
      <c r="G86" s="91" t="s">
        <v>47</v>
      </c>
      <c r="H86" s="92" t="s">
        <v>59</v>
      </c>
    </row>
    <row r="87" spans="1:8" s="93" customFormat="1" x14ac:dyDescent="0.25">
      <c r="A87" s="86">
        <v>106442</v>
      </c>
      <c r="B87" s="87" t="s">
        <v>737</v>
      </c>
      <c r="C87" s="87" t="s">
        <v>736</v>
      </c>
      <c r="D87" s="88" t="s">
        <v>46</v>
      </c>
      <c r="E87" s="89">
        <v>39538</v>
      </c>
      <c r="F87" s="90" t="s">
        <v>15</v>
      </c>
      <c r="G87" s="91" t="s">
        <v>47</v>
      </c>
      <c r="H87" s="92" t="s">
        <v>59</v>
      </c>
    </row>
    <row r="88" spans="1:8" s="93" customFormat="1" x14ac:dyDescent="0.25">
      <c r="A88" s="86">
        <v>114824</v>
      </c>
      <c r="B88" s="87" t="s">
        <v>864</v>
      </c>
      <c r="C88" s="87" t="s">
        <v>1053</v>
      </c>
      <c r="D88" s="88" t="s">
        <v>46</v>
      </c>
      <c r="E88" s="89">
        <v>39740</v>
      </c>
      <c r="F88" s="90" t="s">
        <v>15</v>
      </c>
      <c r="G88" s="91" t="s">
        <v>47</v>
      </c>
      <c r="H88" s="92" t="s">
        <v>59</v>
      </c>
    </row>
    <row r="89" spans="1:8" s="93" customFormat="1" x14ac:dyDescent="0.25">
      <c r="A89" s="86">
        <v>109488</v>
      </c>
      <c r="B89" s="87" t="s">
        <v>768</v>
      </c>
      <c r="C89" s="87" t="s">
        <v>767</v>
      </c>
      <c r="D89" s="88" t="s">
        <v>46</v>
      </c>
      <c r="E89" s="89">
        <v>39561</v>
      </c>
      <c r="F89" s="90" t="s">
        <v>15</v>
      </c>
      <c r="G89" s="91" t="s">
        <v>47</v>
      </c>
      <c r="H89" s="92" t="s">
        <v>59</v>
      </c>
    </row>
    <row r="90" spans="1:8" s="93" customFormat="1" x14ac:dyDescent="0.25">
      <c r="A90" s="86">
        <v>116759</v>
      </c>
      <c r="B90" s="87" t="s">
        <v>955</v>
      </c>
      <c r="C90" s="87" t="s">
        <v>956</v>
      </c>
      <c r="D90" s="88" t="s">
        <v>46</v>
      </c>
      <c r="E90" s="89">
        <v>39598</v>
      </c>
      <c r="F90" s="90" t="s">
        <v>15</v>
      </c>
      <c r="G90" s="91" t="s">
        <v>53</v>
      </c>
      <c r="H90" s="92" t="s">
        <v>48</v>
      </c>
    </row>
    <row r="91" spans="1:8" s="93" customFormat="1" x14ac:dyDescent="0.25">
      <c r="A91" s="86">
        <v>114823</v>
      </c>
      <c r="B91" s="87" t="s">
        <v>1051</v>
      </c>
      <c r="C91" s="87" t="s">
        <v>1052</v>
      </c>
      <c r="D91" s="88" t="s">
        <v>46</v>
      </c>
      <c r="E91" s="89">
        <v>39678</v>
      </c>
      <c r="F91" s="90" t="s">
        <v>15</v>
      </c>
      <c r="G91" s="91" t="s">
        <v>47</v>
      </c>
      <c r="H91" s="92" t="s">
        <v>48</v>
      </c>
    </row>
    <row r="92" spans="1:8" s="93" customFormat="1" x14ac:dyDescent="0.25">
      <c r="A92" s="86">
        <v>102342</v>
      </c>
      <c r="B92" s="87" t="s">
        <v>1167</v>
      </c>
      <c r="C92" s="87" t="s">
        <v>240</v>
      </c>
      <c r="D92" s="88" t="s">
        <v>46</v>
      </c>
      <c r="E92" s="89">
        <v>39779</v>
      </c>
      <c r="F92" s="90" t="s">
        <v>15</v>
      </c>
      <c r="G92" s="91" t="s">
        <v>47</v>
      </c>
      <c r="H92" s="92" t="s">
        <v>48</v>
      </c>
    </row>
    <row r="93" spans="1:8" s="93" customFormat="1" x14ac:dyDescent="0.25">
      <c r="A93" s="86">
        <v>116957</v>
      </c>
      <c r="B93" s="87" t="s">
        <v>1072</v>
      </c>
      <c r="C93" s="87" t="s">
        <v>78</v>
      </c>
      <c r="D93" s="88" t="s">
        <v>46</v>
      </c>
      <c r="E93" s="89">
        <v>39749</v>
      </c>
      <c r="F93" s="90" t="s">
        <v>15</v>
      </c>
      <c r="G93" s="91" t="s">
        <v>53</v>
      </c>
      <c r="H93" s="92" t="s">
        <v>48</v>
      </c>
    </row>
    <row r="94" spans="1:8" s="93" customFormat="1" x14ac:dyDescent="0.25">
      <c r="A94" s="86">
        <v>98885</v>
      </c>
      <c r="B94" s="87" t="s">
        <v>1189</v>
      </c>
      <c r="C94" s="87" t="s">
        <v>240</v>
      </c>
      <c r="D94" s="88" t="s">
        <v>46</v>
      </c>
      <c r="E94" s="89">
        <v>39646</v>
      </c>
      <c r="F94" s="90" t="s">
        <v>15</v>
      </c>
      <c r="G94" s="91" t="s">
        <v>47</v>
      </c>
      <c r="H94" s="92" t="s">
        <v>48</v>
      </c>
    </row>
    <row r="95" spans="1:8" s="93" customFormat="1" x14ac:dyDescent="0.25">
      <c r="A95" s="86">
        <v>95982</v>
      </c>
      <c r="B95" s="87" t="s">
        <v>117</v>
      </c>
      <c r="C95" s="87" t="s">
        <v>116</v>
      </c>
      <c r="D95" s="88" t="s">
        <v>46</v>
      </c>
      <c r="E95" s="89">
        <v>38387</v>
      </c>
      <c r="F95" s="90" t="s">
        <v>15</v>
      </c>
      <c r="G95" s="91" t="s">
        <v>47</v>
      </c>
      <c r="H95" s="92" t="s">
        <v>59</v>
      </c>
    </row>
    <row r="96" spans="1:8" s="93" customFormat="1" x14ac:dyDescent="0.25">
      <c r="A96" s="86">
        <v>83025</v>
      </c>
      <c r="B96" s="87" t="s">
        <v>195</v>
      </c>
      <c r="C96" s="87" t="s">
        <v>194</v>
      </c>
      <c r="D96" s="88" t="s">
        <v>46</v>
      </c>
      <c r="E96" s="89">
        <v>39143</v>
      </c>
      <c r="F96" s="90" t="s">
        <v>15</v>
      </c>
      <c r="G96" s="91" t="s">
        <v>53</v>
      </c>
      <c r="H96" s="92" t="s">
        <v>48</v>
      </c>
    </row>
    <row r="97" spans="1:8" s="93" customFormat="1" x14ac:dyDescent="0.25">
      <c r="A97" s="86">
        <v>84509</v>
      </c>
      <c r="B97" s="87" t="s">
        <v>179</v>
      </c>
      <c r="C97" s="87" t="s">
        <v>92</v>
      </c>
      <c r="D97" s="88" t="s">
        <v>46</v>
      </c>
      <c r="E97" s="89">
        <v>38513</v>
      </c>
      <c r="F97" s="90" t="s">
        <v>15</v>
      </c>
      <c r="G97" s="91" t="s">
        <v>47</v>
      </c>
      <c r="H97" s="92" t="s">
        <v>48</v>
      </c>
    </row>
    <row r="98" spans="1:8" s="93" customFormat="1" x14ac:dyDescent="0.25">
      <c r="A98" s="86">
        <v>95528</v>
      </c>
      <c r="B98" s="87" t="s">
        <v>52</v>
      </c>
      <c r="C98" s="87" t="s">
        <v>51</v>
      </c>
      <c r="D98" s="88" t="s">
        <v>46</v>
      </c>
      <c r="E98" s="89">
        <v>39254</v>
      </c>
      <c r="F98" s="90" t="s">
        <v>15</v>
      </c>
      <c r="G98" s="91" t="s">
        <v>53</v>
      </c>
      <c r="H98" s="92" t="s">
        <v>48</v>
      </c>
    </row>
    <row r="99" spans="1:8" s="93" customFormat="1" x14ac:dyDescent="0.25">
      <c r="A99" s="86">
        <v>94189</v>
      </c>
      <c r="B99" s="87" t="s">
        <v>765</v>
      </c>
      <c r="C99" s="87" t="s">
        <v>103</v>
      </c>
      <c r="D99" s="88" t="s">
        <v>46</v>
      </c>
      <c r="E99" s="89">
        <v>38673</v>
      </c>
      <c r="F99" s="90" t="s">
        <v>15</v>
      </c>
      <c r="G99" s="91" t="s">
        <v>47</v>
      </c>
      <c r="H99" s="92" t="s">
        <v>48</v>
      </c>
    </row>
    <row r="100" spans="1:8" s="93" customFormat="1" x14ac:dyDescent="0.25">
      <c r="A100" s="86">
        <v>84902</v>
      </c>
      <c r="B100" s="87" t="s">
        <v>55</v>
      </c>
      <c r="C100" s="87" t="s">
        <v>54</v>
      </c>
      <c r="D100" s="88" t="s">
        <v>46</v>
      </c>
      <c r="E100" s="89">
        <v>38874</v>
      </c>
      <c r="F100" s="90" t="s">
        <v>15</v>
      </c>
      <c r="G100" s="91" t="s">
        <v>47</v>
      </c>
      <c r="H100" s="92" t="s">
        <v>48</v>
      </c>
    </row>
    <row r="101" spans="1:8" s="93" customFormat="1" x14ac:dyDescent="0.25">
      <c r="A101" s="86">
        <v>109096</v>
      </c>
      <c r="B101" s="87" t="s">
        <v>744</v>
      </c>
      <c r="C101" s="87" t="s">
        <v>236</v>
      </c>
      <c r="D101" s="88" t="s">
        <v>46</v>
      </c>
      <c r="E101" s="89">
        <v>38827</v>
      </c>
      <c r="F101" s="90" t="s">
        <v>15</v>
      </c>
      <c r="G101" s="91" t="s">
        <v>47</v>
      </c>
      <c r="H101" s="92" t="s">
        <v>48</v>
      </c>
    </row>
    <row r="102" spans="1:8" s="93" customFormat="1" x14ac:dyDescent="0.25">
      <c r="A102" s="86">
        <v>95714</v>
      </c>
      <c r="B102" s="87" t="s">
        <v>221</v>
      </c>
      <c r="C102" s="87" t="s">
        <v>1170</v>
      </c>
      <c r="D102" s="88" t="s">
        <v>46</v>
      </c>
      <c r="E102" s="89">
        <v>38925</v>
      </c>
      <c r="F102" s="90" t="s">
        <v>15</v>
      </c>
      <c r="G102" s="91" t="s">
        <v>47</v>
      </c>
      <c r="H102" s="92" t="s">
        <v>48</v>
      </c>
    </row>
    <row r="103" spans="1:8" s="93" customFormat="1" x14ac:dyDescent="0.25">
      <c r="A103" s="86">
        <v>108924</v>
      </c>
      <c r="B103" s="87" t="s">
        <v>1047</v>
      </c>
      <c r="C103" s="87" t="s">
        <v>233</v>
      </c>
      <c r="D103" s="88" t="s">
        <v>46</v>
      </c>
      <c r="E103" s="89">
        <v>38461</v>
      </c>
      <c r="F103" s="90" t="s">
        <v>15</v>
      </c>
      <c r="G103" s="91" t="s">
        <v>47</v>
      </c>
      <c r="H103" s="92" t="s">
        <v>59</v>
      </c>
    </row>
    <row r="104" spans="1:8" s="93" customFormat="1" x14ac:dyDescent="0.25">
      <c r="A104" s="86">
        <v>105557</v>
      </c>
      <c r="B104" s="87" t="s">
        <v>762</v>
      </c>
      <c r="C104" s="87" t="s">
        <v>170</v>
      </c>
      <c r="D104" s="88" t="s">
        <v>46</v>
      </c>
      <c r="E104" s="89">
        <v>39102</v>
      </c>
      <c r="F104" s="90" t="s">
        <v>15</v>
      </c>
      <c r="G104" s="91" t="s">
        <v>47</v>
      </c>
      <c r="H104" s="92" t="s">
        <v>48</v>
      </c>
    </row>
    <row r="105" spans="1:8" s="93" customFormat="1" x14ac:dyDescent="0.25">
      <c r="A105" s="86">
        <v>113010</v>
      </c>
      <c r="B105" s="87" t="s">
        <v>1014</v>
      </c>
      <c r="C105" s="87" t="s">
        <v>1015</v>
      </c>
      <c r="D105" s="88" t="s">
        <v>46</v>
      </c>
      <c r="E105" s="89">
        <v>38513</v>
      </c>
      <c r="F105" s="90" t="s">
        <v>15</v>
      </c>
      <c r="G105" s="91" t="s">
        <v>47</v>
      </c>
      <c r="H105" s="92" t="s">
        <v>48</v>
      </c>
    </row>
    <row r="106" spans="1:8" s="93" customFormat="1" x14ac:dyDescent="0.25">
      <c r="A106" s="86">
        <v>112165</v>
      </c>
      <c r="B106" s="87" t="s">
        <v>1090</v>
      </c>
      <c r="C106" s="87" t="s">
        <v>1091</v>
      </c>
      <c r="D106" s="88" t="s">
        <v>46</v>
      </c>
      <c r="E106" s="89">
        <v>39310</v>
      </c>
      <c r="F106" s="90" t="s">
        <v>15</v>
      </c>
      <c r="G106" s="91" t="s">
        <v>47</v>
      </c>
      <c r="H106" s="92" t="s">
        <v>48</v>
      </c>
    </row>
    <row r="107" spans="1:8" s="93" customFormat="1" x14ac:dyDescent="0.25">
      <c r="A107" s="86">
        <v>120886</v>
      </c>
      <c r="B107" s="87" t="s">
        <v>1192</v>
      </c>
      <c r="C107" s="87" t="s">
        <v>1193</v>
      </c>
      <c r="D107" s="88" t="s">
        <v>46</v>
      </c>
      <c r="E107" s="89">
        <v>38129</v>
      </c>
      <c r="F107" s="90" t="s">
        <v>15</v>
      </c>
      <c r="G107" s="91" t="s">
        <v>53</v>
      </c>
      <c r="H107" s="92" t="s">
        <v>48</v>
      </c>
    </row>
    <row r="108" spans="1:8" s="93" customFormat="1" x14ac:dyDescent="0.25">
      <c r="A108" s="86">
        <v>109502</v>
      </c>
      <c r="B108" s="87" t="s">
        <v>640</v>
      </c>
      <c r="C108" s="87" t="s">
        <v>778</v>
      </c>
      <c r="D108" s="88" t="s">
        <v>46</v>
      </c>
      <c r="E108" s="89">
        <v>38907</v>
      </c>
      <c r="F108" s="90" t="s">
        <v>15</v>
      </c>
      <c r="G108" s="91" t="s">
        <v>47</v>
      </c>
      <c r="H108" s="92" t="s">
        <v>48</v>
      </c>
    </row>
    <row r="109" spans="1:8" s="93" customFormat="1" x14ac:dyDescent="0.25">
      <c r="A109" s="86">
        <v>115102</v>
      </c>
      <c r="B109" s="87" t="s">
        <v>1150</v>
      </c>
      <c r="C109" s="87" t="s">
        <v>1151</v>
      </c>
      <c r="D109" s="88" t="s">
        <v>46</v>
      </c>
      <c r="E109" s="89">
        <v>39115</v>
      </c>
      <c r="F109" s="90" t="s">
        <v>15</v>
      </c>
      <c r="G109" s="91" t="s">
        <v>47</v>
      </c>
      <c r="H109" s="92" t="s">
        <v>48</v>
      </c>
    </row>
    <row r="110" spans="1:8" s="93" customFormat="1" x14ac:dyDescent="0.25">
      <c r="A110" s="86">
        <v>108934</v>
      </c>
      <c r="B110" s="87" t="s">
        <v>1143</v>
      </c>
      <c r="C110" s="87" t="s">
        <v>1089</v>
      </c>
      <c r="D110" s="88" t="s">
        <v>46</v>
      </c>
      <c r="E110" s="89">
        <v>38595</v>
      </c>
      <c r="F110" s="90" t="s">
        <v>15</v>
      </c>
      <c r="G110" s="91" t="s">
        <v>47</v>
      </c>
      <c r="H110" s="92" t="s">
        <v>59</v>
      </c>
    </row>
    <row r="111" spans="1:8" s="93" customFormat="1" x14ac:dyDescent="0.25">
      <c r="A111" s="86">
        <v>109603</v>
      </c>
      <c r="B111" s="87" t="s">
        <v>1116</v>
      </c>
      <c r="C111" s="87" t="s">
        <v>1117</v>
      </c>
      <c r="D111" s="88" t="s">
        <v>46</v>
      </c>
      <c r="E111" s="89">
        <v>38700</v>
      </c>
      <c r="F111" s="90" t="s">
        <v>15</v>
      </c>
      <c r="G111" s="91" t="s">
        <v>47</v>
      </c>
      <c r="H111" s="92" t="s">
        <v>48</v>
      </c>
    </row>
    <row r="112" spans="1:8" s="93" customFormat="1" x14ac:dyDescent="0.25">
      <c r="A112" s="86">
        <v>112824</v>
      </c>
      <c r="B112" s="87" t="s">
        <v>1042</v>
      </c>
      <c r="C112" s="87" t="s">
        <v>1043</v>
      </c>
      <c r="D112" s="88" t="s">
        <v>46</v>
      </c>
      <c r="E112" s="89">
        <v>39044</v>
      </c>
      <c r="F112" s="90" t="s">
        <v>16</v>
      </c>
      <c r="G112" s="91" t="s">
        <v>47</v>
      </c>
      <c r="H112" s="92" t="s">
        <v>48</v>
      </c>
    </row>
    <row r="113" spans="1:8" s="93" customFormat="1" x14ac:dyDescent="0.25">
      <c r="A113" s="86">
        <v>88672</v>
      </c>
      <c r="B113" s="87" t="s">
        <v>1129</v>
      </c>
      <c r="C113" s="87" t="s">
        <v>1130</v>
      </c>
      <c r="D113" s="88" t="s">
        <v>46</v>
      </c>
      <c r="E113" s="89">
        <v>39107</v>
      </c>
      <c r="F113" s="90" t="s">
        <v>15</v>
      </c>
      <c r="G113" s="91" t="s">
        <v>47</v>
      </c>
      <c r="H113" s="92" t="s">
        <v>48</v>
      </c>
    </row>
    <row r="114" spans="1:8" s="93" customFormat="1" x14ac:dyDescent="0.25">
      <c r="A114" s="86">
        <v>97019</v>
      </c>
      <c r="B114" s="87" t="s">
        <v>1010</v>
      </c>
      <c r="C114" s="87" t="s">
        <v>1011</v>
      </c>
      <c r="D114" s="88" t="s">
        <v>46</v>
      </c>
      <c r="E114" s="89">
        <v>39254</v>
      </c>
      <c r="F114" s="90" t="s">
        <v>15</v>
      </c>
      <c r="G114" s="91" t="s">
        <v>47</v>
      </c>
      <c r="H114" s="92" t="s">
        <v>59</v>
      </c>
    </row>
    <row r="115" spans="1:8" s="93" customFormat="1" x14ac:dyDescent="0.25">
      <c r="A115" s="86">
        <v>109415</v>
      </c>
      <c r="B115" s="87" t="s">
        <v>1013</v>
      </c>
      <c r="C115" s="87" t="s">
        <v>774</v>
      </c>
      <c r="D115" s="88" t="s">
        <v>46</v>
      </c>
      <c r="E115" s="89">
        <v>38530</v>
      </c>
      <c r="F115" s="90" t="s">
        <v>16</v>
      </c>
      <c r="G115" s="91" t="s">
        <v>47</v>
      </c>
      <c r="H115" s="92" t="s">
        <v>48</v>
      </c>
    </row>
    <row r="116" spans="1:8" s="93" customFormat="1" x14ac:dyDescent="0.25">
      <c r="A116" s="86">
        <v>109694</v>
      </c>
      <c r="B116" s="87" t="s">
        <v>1169</v>
      </c>
      <c r="C116" s="87" t="s">
        <v>909</v>
      </c>
      <c r="D116" s="88" t="s">
        <v>46</v>
      </c>
      <c r="E116" s="89">
        <v>39017</v>
      </c>
      <c r="F116" s="90" t="s">
        <v>16</v>
      </c>
      <c r="G116" s="91" t="s">
        <v>47</v>
      </c>
      <c r="H116" s="92" t="s">
        <v>48</v>
      </c>
    </row>
    <row r="117" spans="1:8" s="93" customFormat="1" x14ac:dyDescent="0.25">
      <c r="A117" s="86">
        <v>109481</v>
      </c>
      <c r="B117" s="87" t="s">
        <v>1175</v>
      </c>
      <c r="C117" s="87" t="s">
        <v>1176</v>
      </c>
      <c r="D117" s="88" t="s">
        <v>46</v>
      </c>
      <c r="E117" s="89">
        <v>39218</v>
      </c>
      <c r="F117" s="90" t="s">
        <v>15</v>
      </c>
      <c r="G117" s="91" t="s">
        <v>47</v>
      </c>
      <c r="H117" s="92" t="s">
        <v>48</v>
      </c>
    </row>
    <row r="118" spans="1:8" s="93" customFormat="1" x14ac:dyDescent="0.25">
      <c r="A118" s="86">
        <v>104198</v>
      </c>
      <c r="B118" s="87" t="s">
        <v>756</v>
      </c>
      <c r="C118" s="87" t="s">
        <v>755</v>
      </c>
      <c r="D118" s="88" t="s">
        <v>46</v>
      </c>
      <c r="E118" s="89">
        <v>38956</v>
      </c>
      <c r="F118" s="90" t="s">
        <v>15</v>
      </c>
      <c r="G118" s="91" t="s">
        <v>47</v>
      </c>
      <c r="H118" s="92" t="s">
        <v>48</v>
      </c>
    </row>
    <row r="119" spans="1:8" s="93" customFormat="1" x14ac:dyDescent="0.25">
      <c r="A119" s="86">
        <v>117691</v>
      </c>
      <c r="B119" s="87" t="s">
        <v>853</v>
      </c>
      <c r="C119" s="87" t="s">
        <v>121</v>
      </c>
      <c r="D119" s="88" t="s">
        <v>46</v>
      </c>
      <c r="E119" s="89">
        <v>39125</v>
      </c>
      <c r="F119" s="90" t="s">
        <v>15</v>
      </c>
      <c r="G119" s="91" t="s">
        <v>47</v>
      </c>
      <c r="H119" s="92" t="s">
        <v>48</v>
      </c>
    </row>
    <row r="120" spans="1:8" s="93" customFormat="1" x14ac:dyDescent="0.25">
      <c r="A120" s="86">
        <v>113673</v>
      </c>
      <c r="B120" s="87" t="s">
        <v>1092</v>
      </c>
      <c r="C120" s="87" t="s">
        <v>132</v>
      </c>
      <c r="D120" s="88" t="s">
        <v>46</v>
      </c>
      <c r="E120" s="89">
        <v>38863</v>
      </c>
      <c r="F120" s="90" t="s">
        <v>15</v>
      </c>
      <c r="G120" s="91" t="s">
        <v>47</v>
      </c>
      <c r="H120" s="92" t="s">
        <v>48</v>
      </c>
    </row>
    <row r="121" spans="1:8" s="93" customFormat="1" x14ac:dyDescent="0.25">
      <c r="A121" s="86">
        <v>115426</v>
      </c>
      <c r="B121" s="87" t="s">
        <v>1086</v>
      </c>
      <c r="C121" s="87" t="s">
        <v>1087</v>
      </c>
      <c r="D121" s="88" t="s">
        <v>46</v>
      </c>
      <c r="E121" s="89">
        <v>39259</v>
      </c>
      <c r="F121" s="90" t="s">
        <v>15</v>
      </c>
      <c r="G121" s="91" t="s">
        <v>47</v>
      </c>
      <c r="H121" s="92" t="s">
        <v>48</v>
      </c>
    </row>
    <row r="122" spans="1:8" s="93" customFormat="1" x14ac:dyDescent="0.25">
      <c r="A122" s="86">
        <v>109605</v>
      </c>
      <c r="B122" s="87" t="s">
        <v>1012</v>
      </c>
      <c r="C122" s="87" t="s">
        <v>141</v>
      </c>
      <c r="D122" s="88" t="s">
        <v>46</v>
      </c>
      <c r="E122" s="89">
        <v>38657</v>
      </c>
      <c r="F122" s="90" t="s">
        <v>15</v>
      </c>
      <c r="G122" s="91" t="s">
        <v>47</v>
      </c>
      <c r="H122" s="92" t="s">
        <v>48</v>
      </c>
    </row>
    <row r="123" spans="1:8" s="93" customFormat="1" x14ac:dyDescent="0.25">
      <c r="A123" s="86">
        <v>84135</v>
      </c>
      <c r="B123" s="87" t="s">
        <v>1160</v>
      </c>
      <c r="C123" s="87" t="s">
        <v>1161</v>
      </c>
      <c r="D123" s="88" t="s">
        <v>46</v>
      </c>
      <c r="E123" s="89">
        <v>38552</v>
      </c>
      <c r="F123" s="90" t="s">
        <v>16</v>
      </c>
      <c r="G123" s="91" t="s">
        <v>47</v>
      </c>
      <c r="H123" s="92" t="s">
        <v>48</v>
      </c>
    </row>
    <row r="124" spans="1:8" s="93" customFormat="1" x14ac:dyDescent="0.25">
      <c r="A124" s="86">
        <v>115701</v>
      </c>
      <c r="B124" s="87" t="s">
        <v>1190</v>
      </c>
      <c r="C124" s="87" t="s">
        <v>1191</v>
      </c>
      <c r="D124" s="88" t="s">
        <v>46</v>
      </c>
      <c r="E124" s="89">
        <v>37930</v>
      </c>
      <c r="F124" s="90" t="s">
        <v>15</v>
      </c>
      <c r="G124" s="91" t="s">
        <v>47</v>
      </c>
      <c r="H124" s="92" t="s">
        <v>48</v>
      </c>
    </row>
    <row r="125" spans="1:8" s="93" customFormat="1" x14ac:dyDescent="0.25">
      <c r="A125" s="86">
        <v>118954</v>
      </c>
      <c r="B125" s="87" t="s">
        <v>1164</v>
      </c>
      <c r="C125" s="87" t="s">
        <v>92</v>
      </c>
      <c r="D125" s="88" t="s">
        <v>46</v>
      </c>
      <c r="E125" s="89">
        <v>39052</v>
      </c>
      <c r="F125" s="90" t="s">
        <v>15</v>
      </c>
      <c r="G125" s="91" t="s">
        <v>47</v>
      </c>
      <c r="H125" s="92" t="s">
        <v>48</v>
      </c>
    </row>
    <row r="126" spans="1:8" s="93" customFormat="1" x14ac:dyDescent="0.25">
      <c r="A126" s="86">
        <v>103712</v>
      </c>
      <c r="B126" s="87" t="s">
        <v>1088</v>
      </c>
      <c r="C126" s="87" t="s">
        <v>1089</v>
      </c>
      <c r="D126" s="88" t="s">
        <v>46</v>
      </c>
      <c r="E126" s="89">
        <v>39641</v>
      </c>
      <c r="F126" s="90" t="s">
        <v>15</v>
      </c>
      <c r="G126" s="91" t="s">
        <v>47</v>
      </c>
      <c r="H126" s="92" t="s">
        <v>48</v>
      </c>
    </row>
    <row r="127" spans="1:8" s="93" customFormat="1" x14ac:dyDescent="0.25">
      <c r="A127" s="86">
        <v>107332</v>
      </c>
      <c r="B127" s="87" t="s">
        <v>1046</v>
      </c>
      <c r="C127" s="87" t="s">
        <v>147</v>
      </c>
      <c r="D127" s="88" t="s">
        <v>46</v>
      </c>
      <c r="E127" s="89">
        <v>39909</v>
      </c>
      <c r="F127" s="90" t="s">
        <v>15</v>
      </c>
      <c r="G127" s="91" t="s">
        <v>53</v>
      </c>
      <c r="H127" s="92" t="s">
        <v>48</v>
      </c>
    </row>
    <row r="128" spans="1:8" s="93" customFormat="1" x14ac:dyDescent="0.25">
      <c r="A128" s="86">
        <v>108790</v>
      </c>
      <c r="B128" s="87" t="s">
        <v>1104</v>
      </c>
      <c r="C128" s="87" t="s">
        <v>741</v>
      </c>
      <c r="D128" s="88" t="s">
        <v>46</v>
      </c>
      <c r="E128" s="89">
        <v>39233</v>
      </c>
      <c r="F128" s="90" t="s">
        <v>15</v>
      </c>
      <c r="G128" s="91" t="s">
        <v>47</v>
      </c>
      <c r="H128" s="92" t="s">
        <v>48</v>
      </c>
    </row>
    <row r="129" spans="1:8" s="93" customFormat="1" x14ac:dyDescent="0.25">
      <c r="A129" s="86">
        <v>94931</v>
      </c>
      <c r="B129" s="87" t="s">
        <v>272</v>
      </c>
      <c r="C129" s="87" t="s">
        <v>92</v>
      </c>
      <c r="D129" s="88" t="s">
        <v>46</v>
      </c>
      <c r="E129" s="89">
        <v>38729</v>
      </c>
      <c r="F129" s="90" t="s">
        <v>15</v>
      </c>
      <c r="G129" s="91" t="s">
        <v>47</v>
      </c>
      <c r="H129" s="92" t="s">
        <v>48</v>
      </c>
    </row>
    <row r="130" spans="1:8" s="93" customFormat="1" x14ac:dyDescent="0.25">
      <c r="A130" s="86">
        <v>97585</v>
      </c>
      <c r="B130" s="87" t="s">
        <v>413</v>
      </c>
      <c r="C130" s="87" t="s">
        <v>86</v>
      </c>
      <c r="D130" s="88" t="s">
        <v>46</v>
      </c>
      <c r="E130" s="89">
        <v>39169</v>
      </c>
      <c r="F130" s="90" t="s">
        <v>15</v>
      </c>
      <c r="G130" s="91" t="s">
        <v>47</v>
      </c>
      <c r="H130" s="92" t="s">
        <v>59</v>
      </c>
    </row>
    <row r="131" spans="1:8" s="93" customFormat="1" x14ac:dyDescent="0.25">
      <c r="A131" s="86">
        <v>82940</v>
      </c>
      <c r="B131" s="87" t="s">
        <v>749</v>
      </c>
      <c r="C131" s="87" t="s">
        <v>188</v>
      </c>
      <c r="D131" s="88" t="s">
        <v>46</v>
      </c>
      <c r="E131" s="89">
        <v>39751</v>
      </c>
      <c r="F131" s="90" t="s">
        <v>15</v>
      </c>
      <c r="G131" s="91" t="s">
        <v>47</v>
      </c>
      <c r="H131" s="92" t="s">
        <v>48</v>
      </c>
    </row>
    <row r="132" spans="1:8" s="93" customFormat="1" x14ac:dyDescent="0.25">
      <c r="A132" s="86">
        <v>90796</v>
      </c>
      <c r="B132" s="87" t="s">
        <v>742</v>
      </c>
      <c r="C132" s="87" t="s">
        <v>741</v>
      </c>
      <c r="D132" s="88" t="s">
        <v>46</v>
      </c>
      <c r="E132" s="89">
        <v>39321</v>
      </c>
      <c r="F132" s="90" t="s">
        <v>15</v>
      </c>
      <c r="G132" s="91" t="s">
        <v>47</v>
      </c>
      <c r="H132" s="92" t="s">
        <v>59</v>
      </c>
    </row>
    <row r="133" spans="1:8" s="93" customFormat="1" x14ac:dyDescent="0.25">
      <c r="A133" s="86">
        <v>67028</v>
      </c>
      <c r="B133" s="87" t="s">
        <v>89</v>
      </c>
      <c r="C133" s="87" t="s">
        <v>88</v>
      </c>
      <c r="D133" s="88" t="s">
        <v>46</v>
      </c>
      <c r="E133" s="89">
        <v>38399</v>
      </c>
      <c r="F133" s="90" t="s">
        <v>15</v>
      </c>
      <c r="G133" s="91" t="s">
        <v>47</v>
      </c>
      <c r="H133" s="92" t="s">
        <v>48</v>
      </c>
    </row>
    <row r="134" spans="1:8" s="93" customFormat="1" x14ac:dyDescent="0.25">
      <c r="A134" s="86">
        <v>83915</v>
      </c>
      <c r="B134" s="87" t="s">
        <v>232</v>
      </c>
      <c r="C134" s="87" t="s">
        <v>231</v>
      </c>
      <c r="D134" s="88" t="s">
        <v>46</v>
      </c>
      <c r="E134" s="89">
        <v>39048</v>
      </c>
      <c r="F134" s="90" t="s">
        <v>15</v>
      </c>
      <c r="G134" s="91" t="s">
        <v>47</v>
      </c>
      <c r="H134" s="92" t="s">
        <v>59</v>
      </c>
    </row>
    <row r="135" spans="1:8" s="93" customFormat="1" x14ac:dyDescent="0.25">
      <c r="A135" s="86">
        <v>48798</v>
      </c>
      <c r="B135" s="87" t="s">
        <v>239</v>
      </c>
      <c r="C135" s="87" t="s">
        <v>238</v>
      </c>
      <c r="D135" s="88" t="s">
        <v>46</v>
      </c>
      <c r="E135" s="89">
        <v>37108</v>
      </c>
      <c r="F135" s="90" t="s">
        <v>15</v>
      </c>
      <c r="G135" s="91" t="s">
        <v>47</v>
      </c>
      <c r="H135" s="92" t="s">
        <v>48</v>
      </c>
    </row>
    <row r="136" spans="1:8" s="93" customFormat="1" x14ac:dyDescent="0.25">
      <c r="A136" s="86">
        <v>64691</v>
      </c>
      <c r="B136" s="87" t="s">
        <v>158</v>
      </c>
      <c r="C136" s="87" t="s">
        <v>116</v>
      </c>
      <c r="D136" s="88" t="s">
        <v>46</v>
      </c>
      <c r="E136" s="89">
        <v>38283</v>
      </c>
      <c r="F136" s="90" t="s">
        <v>15</v>
      </c>
      <c r="G136" s="91" t="s">
        <v>47</v>
      </c>
      <c r="H136" s="92" t="s">
        <v>59</v>
      </c>
    </row>
    <row r="137" spans="1:8" s="93" customFormat="1" x14ac:dyDescent="0.25">
      <c r="A137" s="86">
        <v>59751</v>
      </c>
      <c r="B137" s="87" t="s">
        <v>128</v>
      </c>
      <c r="C137" s="87" t="s">
        <v>129</v>
      </c>
      <c r="D137" s="88" t="s">
        <v>46</v>
      </c>
      <c r="E137" s="89">
        <v>38067</v>
      </c>
      <c r="F137" s="90" t="s">
        <v>15</v>
      </c>
      <c r="G137" s="91" t="s">
        <v>47</v>
      </c>
      <c r="H137" s="92" t="s">
        <v>48</v>
      </c>
    </row>
    <row r="138" spans="1:8" s="93" customFormat="1" x14ac:dyDescent="0.25">
      <c r="A138" s="86">
        <v>84032</v>
      </c>
      <c r="B138" s="87" t="s">
        <v>220</v>
      </c>
      <c r="C138" s="87" t="s">
        <v>219</v>
      </c>
      <c r="D138" s="88" t="s">
        <v>46</v>
      </c>
      <c r="E138" s="89">
        <v>37869</v>
      </c>
      <c r="F138" s="90" t="s">
        <v>15</v>
      </c>
      <c r="G138" s="91" t="s">
        <v>47</v>
      </c>
      <c r="H138" s="92" t="s">
        <v>59</v>
      </c>
    </row>
    <row r="139" spans="1:8" s="93" customFormat="1" x14ac:dyDescent="0.25">
      <c r="A139" s="86">
        <v>120868</v>
      </c>
      <c r="B139" s="87" t="s">
        <v>958</v>
      </c>
      <c r="C139" s="87" t="s">
        <v>959</v>
      </c>
      <c r="D139" s="88" t="s">
        <v>46</v>
      </c>
      <c r="E139" s="89">
        <v>38577</v>
      </c>
      <c r="F139" s="90" t="s">
        <v>16</v>
      </c>
      <c r="G139" s="91" t="s">
        <v>47</v>
      </c>
      <c r="H139" s="92" t="s">
        <v>48</v>
      </c>
    </row>
    <row r="140" spans="1:8" s="93" customFormat="1" x14ac:dyDescent="0.25">
      <c r="A140" s="86">
        <v>109495</v>
      </c>
      <c r="B140" s="87" t="s">
        <v>160</v>
      </c>
      <c r="C140" s="87" t="s">
        <v>743</v>
      </c>
      <c r="D140" s="88" t="s">
        <v>46</v>
      </c>
      <c r="E140" s="89">
        <v>39069</v>
      </c>
      <c r="F140" s="90" t="s">
        <v>15</v>
      </c>
      <c r="G140" s="91" t="s">
        <v>47</v>
      </c>
      <c r="H140" s="92" t="s">
        <v>48</v>
      </c>
    </row>
    <row r="141" spans="1:8" s="93" customFormat="1" x14ac:dyDescent="0.25">
      <c r="A141" s="86">
        <v>83899</v>
      </c>
      <c r="B141" s="87" t="s">
        <v>87</v>
      </c>
      <c r="C141" s="87" t="s">
        <v>86</v>
      </c>
      <c r="D141" s="88" t="s">
        <v>46</v>
      </c>
      <c r="E141" s="89">
        <v>38347</v>
      </c>
      <c r="F141" s="90" t="s">
        <v>15</v>
      </c>
      <c r="G141" s="91" t="s">
        <v>47</v>
      </c>
      <c r="H141" s="92" t="s">
        <v>48</v>
      </c>
    </row>
    <row r="142" spans="1:8" s="93" customFormat="1" x14ac:dyDescent="0.25">
      <c r="A142" s="86">
        <v>73899</v>
      </c>
      <c r="B142" s="87" t="s">
        <v>111</v>
      </c>
      <c r="C142" s="87" t="s">
        <v>92</v>
      </c>
      <c r="D142" s="88" t="s">
        <v>46</v>
      </c>
      <c r="E142" s="89">
        <v>38505</v>
      </c>
      <c r="F142" s="90" t="s">
        <v>15</v>
      </c>
      <c r="G142" s="91" t="s">
        <v>47</v>
      </c>
      <c r="H142" s="92" t="s">
        <v>48</v>
      </c>
    </row>
    <row r="143" spans="1:8" s="93" customFormat="1" x14ac:dyDescent="0.25">
      <c r="A143" s="86">
        <v>63018</v>
      </c>
      <c r="B143" s="87" t="s">
        <v>146</v>
      </c>
      <c r="C143" s="87" t="s">
        <v>147</v>
      </c>
      <c r="D143" s="88" t="s">
        <v>46</v>
      </c>
      <c r="E143" s="89">
        <v>38019</v>
      </c>
      <c r="F143" s="90" t="s">
        <v>15</v>
      </c>
      <c r="G143" s="91" t="s">
        <v>47</v>
      </c>
      <c r="H143" s="92" t="s">
        <v>59</v>
      </c>
    </row>
    <row r="144" spans="1:8" s="93" customFormat="1" x14ac:dyDescent="0.25">
      <c r="A144" s="86">
        <v>73548</v>
      </c>
      <c r="B144" s="87" t="s">
        <v>143</v>
      </c>
      <c r="C144" s="87" t="s">
        <v>142</v>
      </c>
      <c r="D144" s="88" t="s">
        <v>46</v>
      </c>
      <c r="E144" s="89">
        <v>37377</v>
      </c>
      <c r="F144" s="90" t="s">
        <v>16</v>
      </c>
      <c r="G144" s="91" t="s">
        <v>47</v>
      </c>
      <c r="H144" s="92" t="s">
        <v>59</v>
      </c>
    </row>
    <row r="145" spans="1:8" s="93" customFormat="1" x14ac:dyDescent="0.25">
      <c r="A145" s="86">
        <v>105741</v>
      </c>
      <c r="B145" s="87" t="s">
        <v>1030</v>
      </c>
      <c r="C145" s="87" t="s">
        <v>1031</v>
      </c>
      <c r="D145" s="88" t="s">
        <v>46</v>
      </c>
      <c r="E145" s="89">
        <v>38875</v>
      </c>
      <c r="F145" s="90" t="s">
        <v>15</v>
      </c>
      <c r="G145" s="91" t="s">
        <v>47</v>
      </c>
      <c r="H145" s="92" t="s">
        <v>48</v>
      </c>
    </row>
    <row r="146" spans="1:8" s="93" customFormat="1" x14ac:dyDescent="0.25">
      <c r="A146" s="86">
        <v>100563</v>
      </c>
      <c r="B146" s="87" t="s">
        <v>50</v>
      </c>
      <c r="C146" s="87" t="s">
        <v>49</v>
      </c>
      <c r="D146" s="88" t="s">
        <v>46</v>
      </c>
      <c r="E146" s="89">
        <v>38760</v>
      </c>
      <c r="F146" s="90" t="s">
        <v>15</v>
      </c>
      <c r="G146" s="91" t="s">
        <v>47</v>
      </c>
      <c r="H146" s="92" t="s">
        <v>48</v>
      </c>
    </row>
    <row r="147" spans="1:8" s="93" customFormat="1" x14ac:dyDescent="0.25">
      <c r="A147" s="86">
        <v>109201</v>
      </c>
      <c r="B147" s="87" t="s">
        <v>751</v>
      </c>
      <c r="C147" s="87" t="s">
        <v>173</v>
      </c>
      <c r="D147" s="88" t="s">
        <v>46</v>
      </c>
      <c r="E147" s="89">
        <v>39164</v>
      </c>
      <c r="F147" s="90" t="s">
        <v>15</v>
      </c>
      <c r="G147" s="91" t="s">
        <v>47</v>
      </c>
      <c r="H147" s="92" t="s">
        <v>59</v>
      </c>
    </row>
    <row r="148" spans="1:8" s="93" customFormat="1" x14ac:dyDescent="0.25">
      <c r="A148" s="86">
        <v>114210</v>
      </c>
      <c r="B148" s="87" t="s">
        <v>1437</v>
      </c>
      <c r="C148" s="87" t="s">
        <v>1438</v>
      </c>
      <c r="D148" s="88" t="s">
        <v>46</v>
      </c>
      <c r="E148" s="89">
        <v>40287</v>
      </c>
      <c r="F148" s="90" t="s">
        <v>16</v>
      </c>
      <c r="G148" s="91" t="s">
        <v>47</v>
      </c>
      <c r="H148" s="92" t="s">
        <v>48</v>
      </c>
    </row>
    <row r="149" spans="1:8" s="93" customFormat="1" x14ac:dyDescent="0.25">
      <c r="A149" s="86">
        <v>95669</v>
      </c>
      <c r="B149" s="87" t="s">
        <v>1439</v>
      </c>
      <c r="C149" s="87" t="s">
        <v>1440</v>
      </c>
      <c r="D149" s="88" t="s">
        <v>46</v>
      </c>
      <c r="E149" s="89">
        <v>39886</v>
      </c>
      <c r="F149" s="90" t="s">
        <v>16</v>
      </c>
      <c r="G149" s="91" t="s">
        <v>47</v>
      </c>
      <c r="H149" s="92" t="s">
        <v>48</v>
      </c>
    </row>
    <row r="150" spans="1:8" s="93" customFormat="1" x14ac:dyDescent="0.25">
      <c r="A150" s="86">
        <v>89692</v>
      </c>
      <c r="B150" s="87" t="s">
        <v>1111</v>
      </c>
      <c r="C150" s="87" t="s">
        <v>903</v>
      </c>
      <c r="D150" s="88" t="s">
        <v>46</v>
      </c>
      <c r="E150" s="89">
        <v>39935</v>
      </c>
      <c r="F150" s="90" t="s">
        <v>16</v>
      </c>
      <c r="G150" s="91" t="s">
        <v>47</v>
      </c>
      <c r="H150" s="92" t="s">
        <v>59</v>
      </c>
    </row>
    <row r="151" spans="1:8" s="93" customFormat="1" x14ac:dyDescent="0.25">
      <c r="A151" s="86">
        <v>115791</v>
      </c>
      <c r="B151" s="87" t="s">
        <v>1242</v>
      </c>
      <c r="C151" s="87" t="s">
        <v>1112</v>
      </c>
      <c r="D151" s="88" t="s">
        <v>46</v>
      </c>
      <c r="E151" s="89">
        <v>38877</v>
      </c>
      <c r="F151" s="90" t="s">
        <v>16</v>
      </c>
      <c r="G151" s="91" t="s">
        <v>47</v>
      </c>
      <c r="H151" s="92" t="s">
        <v>48</v>
      </c>
    </row>
    <row r="152" spans="1:8" s="93" customFormat="1" x14ac:dyDescent="0.25">
      <c r="A152" s="86">
        <v>73362</v>
      </c>
      <c r="B152" s="87" t="s">
        <v>1441</v>
      </c>
      <c r="C152" s="87" t="s">
        <v>1442</v>
      </c>
      <c r="D152" s="88" t="s">
        <v>46</v>
      </c>
      <c r="E152" s="89">
        <v>39229</v>
      </c>
      <c r="F152" s="90" t="s">
        <v>16</v>
      </c>
      <c r="G152" s="91" t="s">
        <v>47</v>
      </c>
      <c r="H152" s="92" t="s">
        <v>48</v>
      </c>
    </row>
    <row r="153" spans="1:8" s="93" customFormat="1" x14ac:dyDescent="0.25">
      <c r="A153" s="86">
        <v>105784</v>
      </c>
      <c r="B153" s="87" t="s">
        <v>1443</v>
      </c>
      <c r="C153" s="87" t="s">
        <v>1444</v>
      </c>
      <c r="D153" s="88" t="s">
        <v>46</v>
      </c>
      <c r="E153" s="89">
        <v>39176</v>
      </c>
      <c r="F153" s="90" t="s">
        <v>16</v>
      </c>
      <c r="G153" s="91" t="s">
        <v>47</v>
      </c>
      <c r="H153" s="92" t="s">
        <v>48</v>
      </c>
    </row>
    <row r="154" spans="1:8" s="93" customFormat="1" x14ac:dyDescent="0.25">
      <c r="A154" s="86">
        <v>307586</v>
      </c>
      <c r="B154" s="87" t="s">
        <v>1445</v>
      </c>
      <c r="C154" s="87" t="s">
        <v>1446</v>
      </c>
      <c r="D154" s="88" t="s">
        <v>46</v>
      </c>
      <c r="E154" s="89">
        <v>39861</v>
      </c>
      <c r="F154" s="90" t="s">
        <v>16</v>
      </c>
      <c r="G154" s="91" t="s">
        <v>47</v>
      </c>
      <c r="H154" s="92" t="s">
        <v>48</v>
      </c>
    </row>
    <row r="155" spans="1:8" s="93" customFormat="1" x14ac:dyDescent="0.25">
      <c r="A155" s="86">
        <v>101442</v>
      </c>
      <c r="B155" s="87" t="s">
        <v>1447</v>
      </c>
      <c r="C155" s="87" t="s">
        <v>899</v>
      </c>
      <c r="D155" s="88" t="s">
        <v>46</v>
      </c>
      <c r="E155" s="89">
        <v>40129</v>
      </c>
      <c r="F155" s="90" t="s">
        <v>16</v>
      </c>
      <c r="G155" s="91" t="s">
        <v>47</v>
      </c>
      <c r="H155" s="92" t="s">
        <v>48</v>
      </c>
    </row>
    <row r="156" spans="1:8" s="93" customFormat="1" x14ac:dyDescent="0.25">
      <c r="A156" s="86">
        <v>112072</v>
      </c>
      <c r="B156" s="87" t="s">
        <v>1448</v>
      </c>
      <c r="C156" s="87" t="s">
        <v>1449</v>
      </c>
      <c r="D156" s="88" t="s">
        <v>46</v>
      </c>
      <c r="E156" s="89">
        <v>40174</v>
      </c>
      <c r="F156" s="90" t="s">
        <v>16</v>
      </c>
      <c r="G156" s="91" t="s">
        <v>47</v>
      </c>
      <c r="H156" s="92" t="s">
        <v>48</v>
      </c>
    </row>
    <row r="157" spans="1:8" s="93" customFormat="1" x14ac:dyDescent="0.25">
      <c r="A157" s="86">
        <v>307501</v>
      </c>
      <c r="B157" s="87" t="s">
        <v>1450</v>
      </c>
      <c r="C157" s="87" t="s">
        <v>904</v>
      </c>
      <c r="D157" s="88" t="s">
        <v>46</v>
      </c>
      <c r="E157" s="89">
        <v>40187</v>
      </c>
      <c r="F157" s="90" t="s">
        <v>16</v>
      </c>
      <c r="G157" s="91" t="s">
        <v>47</v>
      </c>
      <c r="H157" s="92" t="s">
        <v>48</v>
      </c>
    </row>
    <row r="158" spans="1:8" s="93" customFormat="1" x14ac:dyDescent="0.25">
      <c r="A158" s="86">
        <v>117295</v>
      </c>
      <c r="B158" s="87" t="s">
        <v>1451</v>
      </c>
      <c r="C158" s="87" t="s">
        <v>1452</v>
      </c>
      <c r="D158" s="88" t="s">
        <v>46</v>
      </c>
      <c r="E158" s="89">
        <v>40373</v>
      </c>
      <c r="F158" s="90" t="s">
        <v>16</v>
      </c>
      <c r="G158" s="91" t="s">
        <v>47</v>
      </c>
      <c r="H158" s="92" t="s">
        <v>48</v>
      </c>
    </row>
    <row r="159" spans="1:8" s="93" customFormat="1" x14ac:dyDescent="0.25">
      <c r="A159" s="86">
        <v>115793</v>
      </c>
      <c r="B159" s="87" t="s">
        <v>1243</v>
      </c>
      <c r="C159" s="87" t="s">
        <v>899</v>
      </c>
      <c r="D159" s="88" t="s">
        <v>46</v>
      </c>
      <c r="E159" s="89">
        <v>38972</v>
      </c>
      <c r="F159" s="90" t="s">
        <v>16</v>
      </c>
      <c r="G159" s="91" t="s">
        <v>47</v>
      </c>
      <c r="H159" s="92" t="s">
        <v>48</v>
      </c>
    </row>
    <row r="160" spans="1:8" s="93" customFormat="1" x14ac:dyDescent="0.25">
      <c r="A160" s="86">
        <v>119557</v>
      </c>
      <c r="B160" s="87" t="s">
        <v>1453</v>
      </c>
      <c r="C160" s="87" t="s">
        <v>1454</v>
      </c>
      <c r="D160" s="88" t="s">
        <v>46</v>
      </c>
      <c r="E160" s="89">
        <v>40563</v>
      </c>
      <c r="F160" s="90" t="s">
        <v>16</v>
      </c>
      <c r="G160" s="91" t="s">
        <v>47</v>
      </c>
      <c r="H160" s="92" t="s">
        <v>48</v>
      </c>
    </row>
    <row r="161" spans="1:8" s="93" customFormat="1" x14ac:dyDescent="0.25">
      <c r="A161" s="86">
        <v>302872</v>
      </c>
      <c r="B161" s="87" t="s">
        <v>1455</v>
      </c>
      <c r="C161" s="87" t="s">
        <v>226</v>
      </c>
      <c r="D161" s="88" t="s">
        <v>46</v>
      </c>
      <c r="E161" s="89">
        <v>39434</v>
      </c>
      <c r="F161" s="90" t="s">
        <v>16</v>
      </c>
      <c r="G161" s="91" t="s">
        <v>47</v>
      </c>
      <c r="H161" s="92" t="s">
        <v>48</v>
      </c>
    </row>
    <row r="162" spans="1:8" s="93" customFormat="1" x14ac:dyDescent="0.25">
      <c r="A162" s="86">
        <v>116022</v>
      </c>
      <c r="B162" s="87" t="s">
        <v>1289</v>
      </c>
      <c r="C162" s="87" t="s">
        <v>1456</v>
      </c>
      <c r="D162" s="88" t="s">
        <v>46</v>
      </c>
      <c r="E162" s="89">
        <v>39422</v>
      </c>
      <c r="F162" s="90" t="s">
        <v>16</v>
      </c>
      <c r="G162" s="91" t="s">
        <v>47</v>
      </c>
      <c r="H162" s="92" t="s">
        <v>48</v>
      </c>
    </row>
    <row r="163" spans="1:8" s="93" customFormat="1" x14ac:dyDescent="0.25">
      <c r="A163" s="86">
        <v>119556</v>
      </c>
      <c r="B163" s="87" t="s">
        <v>1457</v>
      </c>
      <c r="C163" s="87" t="s">
        <v>1458</v>
      </c>
      <c r="D163" s="88" t="s">
        <v>46</v>
      </c>
      <c r="E163" s="89">
        <v>40496</v>
      </c>
      <c r="F163" s="90" t="s">
        <v>16</v>
      </c>
      <c r="G163" s="91" t="s">
        <v>47</v>
      </c>
      <c r="H163" s="92" t="s">
        <v>48</v>
      </c>
    </row>
    <row r="164" spans="1:8" s="93" customFormat="1" x14ac:dyDescent="0.25">
      <c r="A164" s="86">
        <v>115944</v>
      </c>
      <c r="B164" s="87" t="s">
        <v>1459</v>
      </c>
      <c r="C164" s="87" t="s">
        <v>1460</v>
      </c>
      <c r="D164" s="88" t="s">
        <v>46</v>
      </c>
      <c r="E164" s="89">
        <v>39715</v>
      </c>
      <c r="F164" s="90" t="s">
        <v>16</v>
      </c>
      <c r="G164" s="91" t="s">
        <v>47</v>
      </c>
      <c r="H164" s="92" t="s">
        <v>59</v>
      </c>
    </row>
    <row r="165" spans="1:8" s="93" customFormat="1" x14ac:dyDescent="0.25">
      <c r="A165" s="86">
        <v>302879</v>
      </c>
      <c r="B165" s="87" t="s">
        <v>1461</v>
      </c>
      <c r="C165" s="87" t="s">
        <v>1462</v>
      </c>
      <c r="D165" s="88" t="s">
        <v>46</v>
      </c>
      <c r="E165" s="89">
        <v>39371</v>
      </c>
      <c r="F165" s="90" t="s">
        <v>16</v>
      </c>
      <c r="G165" s="91" t="s">
        <v>47</v>
      </c>
      <c r="H165" s="92" t="s">
        <v>48</v>
      </c>
    </row>
    <row r="166" spans="1:8" s="93" customFormat="1" x14ac:dyDescent="0.25">
      <c r="A166" s="86">
        <v>115937</v>
      </c>
      <c r="B166" s="87" t="s">
        <v>1463</v>
      </c>
      <c r="C166" s="87" t="s">
        <v>1151</v>
      </c>
      <c r="D166" s="88" t="s">
        <v>46</v>
      </c>
      <c r="E166" s="89">
        <v>39418</v>
      </c>
      <c r="F166" s="90" t="s">
        <v>16</v>
      </c>
      <c r="G166" s="91" t="s">
        <v>47</v>
      </c>
      <c r="H166" s="92" t="s">
        <v>48</v>
      </c>
    </row>
    <row r="167" spans="1:8" s="93" customFormat="1" x14ac:dyDescent="0.25">
      <c r="A167" s="86">
        <v>309045</v>
      </c>
      <c r="B167" s="87" t="s">
        <v>129</v>
      </c>
      <c r="C167" s="87" t="s">
        <v>1136</v>
      </c>
      <c r="D167" s="88" t="s">
        <v>46</v>
      </c>
      <c r="E167" s="89">
        <v>40268</v>
      </c>
      <c r="F167" s="90" t="s">
        <v>16</v>
      </c>
      <c r="G167" s="91" t="s">
        <v>53</v>
      </c>
      <c r="H167" s="92" t="s">
        <v>48</v>
      </c>
    </row>
    <row r="168" spans="1:8" s="93" customFormat="1" x14ac:dyDescent="0.25">
      <c r="A168" s="86">
        <v>119553</v>
      </c>
      <c r="B168" s="87" t="s">
        <v>1464</v>
      </c>
      <c r="C168" s="87" t="s">
        <v>1465</v>
      </c>
      <c r="D168" s="88" t="s">
        <v>46</v>
      </c>
      <c r="E168" s="89">
        <v>40604</v>
      </c>
      <c r="F168" s="90" t="s">
        <v>16</v>
      </c>
      <c r="G168" s="91" t="s">
        <v>47</v>
      </c>
      <c r="H168" s="92" t="s">
        <v>48</v>
      </c>
    </row>
    <row r="169" spans="1:8" s="93" customFormat="1" x14ac:dyDescent="0.25">
      <c r="A169" s="86">
        <v>302876</v>
      </c>
      <c r="B169" s="87" t="s">
        <v>232</v>
      </c>
      <c r="C169" s="87" t="s">
        <v>1466</v>
      </c>
      <c r="D169" s="88" t="s">
        <v>46</v>
      </c>
      <c r="E169" s="89">
        <v>39369</v>
      </c>
      <c r="F169" s="90" t="s">
        <v>16</v>
      </c>
      <c r="G169" s="91" t="s">
        <v>47</v>
      </c>
      <c r="H169" s="92" t="s">
        <v>48</v>
      </c>
    </row>
    <row r="170" spans="1:8" s="93" customFormat="1" x14ac:dyDescent="0.25">
      <c r="A170" s="86">
        <v>307454</v>
      </c>
      <c r="B170" s="87" t="s">
        <v>1467</v>
      </c>
      <c r="C170" s="87" t="s">
        <v>873</v>
      </c>
      <c r="D170" s="88" t="s">
        <v>46</v>
      </c>
      <c r="E170" s="89">
        <v>39776</v>
      </c>
      <c r="F170" s="90" t="s">
        <v>16</v>
      </c>
      <c r="G170" s="91" t="s">
        <v>47</v>
      </c>
      <c r="H170" s="92" t="s">
        <v>48</v>
      </c>
    </row>
    <row r="171" spans="1:8" s="93" customFormat="1" x14ac:dyDescent="0.25">
      <c r="A171" s="86">
        <v>98098</v>
      </c>
      <c r="B171" s="87" t="s">
        <v>1468</v>
      </c>
      <c r="C171" s="87" t="s">
        <v>933</v>
      </c>
      <c r="D171" s="88" t="s">
        <v>46</v>
      </c>
      <c r="E171" s="89">
        <v>39253</v>
      </c>
      <c r="F171" s="90" t="s">
        <v>16</v>
      </c>
      <c r="G171" s="91" t="s">
        <v>47</v>
      </c>
      <c r="H171" s="92" t="s">
        <v>48</v>
      </c>
    </row>
    <row r="172" spans="1:8" s="93" customFormat="1" x14ac:dyDescent="0.25">
      <c r="A172" s="86">
        <v>107841</v>
      </c>
      <c r="B172" s="87" t="s">
        <v>810</v>
      </c>
      <c r="C172" s="87" t="s">
        <v>1469</v>
      </c>
      <c r="D172" s="88" t="s">
        <v>46</v>
      </c>
      <c r="E172" s="89">
        <v>40424</v>
      </c>
      <c r="F172" s="90" t="s">
        <v>15</v>
      </c>
      <c r="G172" s="91" t="s">
        <v>47</v>
      </c>
      <c r="H172" s="92" t="s">
        <v>48</v>
      </c>
    </row>
    <row r="173" spans="1:8" s="93" customFormat="1" x14ac:dyDescent="0.25">
      <c r="A173" s="86">
        <v>119919</v>
      </c>
      <c r="B173" s="87" t="s">
        <v>1470</v>
      </c>
      <c r="C173" s="87" t="s">
        <v>909</v>
      </c>
      <c r="D173" s="88" t="s">
        <v>46</v>
      </c>
      <c r="E173" s="89">
        <v>40285</v>
      </c>
      <c r="F173" s="90" t="s">
        <v>15</v>
      </c>
      <c r="G173" s="91" t="s">
        <v>47</v>
      </c>
      <c r="H173" s="92" t="s">
        <v>48</v>
      </c>
    </row>
    <row r="174" spans="1:8" s="93" customFormat="1" x14ac:dyDescent="0.25">
      <c r="A174" s="86">
        <v>112338</v>
      </c>
      <c r="B174" s="87" t="s">
        <v>563</v>
      </c>
      <c r="C174" s="87" t="s">
        <v>1471</v>
      </c>
      <c r="D174" s="88" t="s">
        <v>46</v>
      </c>
      <c r="E174" s="89">
        <v>39835</v>
      </c>
      <c r="F174" s="90" t="s">
        <v>15</v>
      </c>
      <c r="G174" s="91" t="s">
        <v>47</v>
      </c>
      <c r="H174" s="92" t="s">
        <v>48</v>
      </c>
    </row>
    <row r="175" spans="1:8" s="93" customFormat="1" x14ac:dyDescent="0.25">
      <c r="A175" s="86">
        <v>84073</v>
      </c>
      <c r="B175" s="87" t="s">
        <v>171</v>
      </c>
      <c r="C175" s="87" t="s">
        <v>132</v>
      </c>
      <c r="D175" s="88" t="s">
        <v>46</v>
      </c>
      <c r="E175" s="89">
        <v>39611</v>
      </c>
      <c r="F175" s="90" t="s">
        <v>15</v>
      </c>
      <c r="G175" s="91" t="s">
        <v>47</v>
      </c>
      <c r="H175" s="92" t="s">
        <v>48</v>
      </c>
    </row>
    <row r="176" spans="1:8" s="93" customFormat="1" x14ac:dyDescent="0.25">
      <c r="A176" s="86">
        <v>109485</v>
      </c>
      <c r="B176" s="87" t="s">
        <v>1472</v>
      </c>
      <c r="C176" s="87" t="s">
        <v>750</v>
      </c>
      <c r="D176" s="88" t="s">
        <v>46</v>
      </c>
      <c r="E176" s="89">
        <v>39516</v>
      </c>
      <c r="F176" s="90" t="s">
        <v>15</v>
      </c>
      <c r="G176" s="91" t="s">
        <v>47</v>
      </c>
      <c r="H176" s="92" t="s">
        <v>48</v>
      </c>
    </row>
    <row r="177" spans="1:8" s="93" customFormat="1" x14ac:dyDescent="0.25">
      <c r="A177" s="86">
        <v>111572</v>
      </c>
      <c r="B177" s="87" t="s">
        <v>1473</v>
      </c>
      <c r="C177" s="87" t="s">
        <v>129</v>
      </c>
      <c r="D177" s="88" t="s">
        <v>46</v>
      </c>
      <c r="E177" s="89">
        <v>39430</v>
      </c>
      <c r="F177" s="90" t="s">
        <v>15</v>
      </c>
      <c r="G177" s="91" t="s">
        <v>47</v>
      </c>
      <c r="H177" s="92" t="s">
        <v>48</v>
      </c>
    </row>
    <row r="178" spans="1:8" s="93" customFormat="1" x14ac:dyDescent="0.25">
      <c r="A178" s="86">
        <v>115111</v>
      </c>
      <c r="B178" s="87" t="s">
        <v>1474</v>
      </c>
      <c r="C178" s="87" t="s">
        <v>1475</v>
      </c>
      <c r="D178" s="88" t="s">
        <v>46</v>
      </c>
      <c r="E178" s="89">
        <v>39373</v>
      </c>
      <c r="F178" s="90" t="s">
        <v>15</v>
      </c>
      <c r="G178" s="91" t="s">
        <v>53</v>
      </c>
      <c r="H178" s="92" t="s">
        <v>48</v>
      </c>
    </row>
    <row r="179" spans="1:8" s="93" customFormat="1" x14ac:dyDescent="0.25">
      <c r="A179" s="86">
        <v>305266</v>
      </c>
      <c r="B179" s="87" t="s">
        <v>1476</v>
      </c>
      <c r="C179" s="87" t="s">
        <v>1477</v>
      </c>
      <c r="D179" s="88" t="s">
        <v>46</v>
      </c>
      <c r="E179" s="89">
        <v>40503</v>
      </c>
      <c r="F179" s="90" t="s">
        <v>15</v>
      </c>
      <c r="G179" s="91" t="s">
        <v>47</v>
      </c>
      <c r="H179" s="92" t="s">
        <v>48</v>
      </c>
    </row>
    <row r="180" spans="1:8" s="93" customFormat="1" x14ac:dyDescent="0.25">
      <c r="A180" s="86">
        <v>302828</v>
      </c>
      <c r="B180" s="87" t="s">
        <v>1478</v>
      </c>
      <c r="C180" s="87" t="s">
        <v>1479</v>
      </c>
      <c r="D180" s="88" t="s">
        <v>46</v>
      </c>
      <c r="E180" s="89">
        <v>40426</v>
      </c>
      <c r="F180" s="90" t="s">
        <v>15</v>
      </c>
      <c r="G180" s="91" t="s">
        <v>47</v>
      </c>
      <c r="H180" s="92" t="s">
        <v>48</v>
      </c>
    </row>
    <row r="181" spans="1:8" s="93" customFormat="1" x14ac:dyDescent="0.25">
      <c r="A181" s="86">
        <v>95720</v>
      </c>
      <c r="B181" s="87" t="s">
        <v>1480</v>
      </c>
      <c r="C181" s="87" t="s">
        <v>1136</v>
      </c>
      <c r="D181" s="88" t="s">
        <v>46</v>
      </c>
      <c r="E181" s="89">
        <v>40192</v>
      </c>
      <c r="F181" s="90" t="s">
        <v>15</v>
      </c>
      <c r="G181" s="91" t="s">
        <v>47</v>
      </c>
      <c r="H181" s="92" t="s">
        <v>48</v>
      </c>
    </row>
    <row r="182" spans="1:8" s="93" customFormat="1" x14ac:dyDescent="0.25">
      <c r="A182" s="86">
        <v>117589</v>
      </c>
      <c r="B182" s="87" t="s">
        <v>957</v>
      </c>
      <c r="C182" s="87" t="s">
        <v>257</v>
      </c>
      <c r="D182" s="88" t="s">
        <v>46</v>
      </c>
      <c r="E182" s="89">
        <v>39618</v>
      </c>
      <c r="F182" s="90" t="s">
        <v>15</v>
      </c>
      <c r="G182" s="91" t="s">
        <v>47</v>
      </c>
      <c r="H182" s="92" t="s">
        <v>48</v>
      </c>
    </row>
    <row r="183" spans="1:8" s="93" customFormat="1" x14ac:dyDescent="0.25">
      <c r="A183" s="86">
        <v>84054</v>
      </c>
      <c r="B183" s="87" t="s">
        <v>1481</v>
      </c>
      <c r="C183" s="87" t="s">
        <v>1482</v>
      </c>
      <c r="D183" s="88" t="s">
        <v>46</v>
      </c>
      <c r="E183" s="89">
        <v>40213</v>
      </c>
      <c r="F183" s="90" t="s">
        <v>15</v>
      </c>
      <c r="G183" s="91" t="s">
        <v>47</v>
      </c>
      <c r="H183" s="92" t="s">
        <v>48</v>
      </c>
    </row>
    <row r="184" spans="1:8" s="93" customFormat="1" x14ac:dyDescent="0.25">
      <c r="A184" s="86">
        <v>89142</v>
      </c>
      <c r="B184" s="87" t="s">
        <v>809</v>
      </c>
      <c r="C184" s="87" t="s">
        <v>1483</v>
      </c>
      <c r="D184" s="88" t="s">
        <v>46</v>
      </c>
      <c r="E184" s="89">
        <v>40614</v>
      </c>
      <c r="F184" s="90" t="s">
        <v>15</v>
      </c>
      <c r="G184" s="91" t="s">
        <v>47</v>
      </c>
      <c r="H184" s="92" t="s">
        <v>48</v>
      </c>
    </row>
    <row r="185" spans="1:8" s="93" customFormat="1" x14ac:dyDescent="0.25">
      <c r="A185" s="86">
        <v>306505</v>
      </c>
      <c r="B185" s="87" t="s">
        <v>1484</v>
      </c>
      <c r="C185" s="87" t="s">
        <v>130</v>
      </c>
      <c r="D185" s="88" t="s">
        <v>46</v>
      </c>
      <c r="E185" s="89">
        <v>40695</v>
      </c>
      <c r="F185" s="90" t="s">
        <v>15</v>
      </c>
      <c r="G185" s="91" t="s">
        <v>47</v>
      </c>
      <c r="H185" s="92" t="s">
        <v>48</v>
      </c>
    </row>
    <row r="186" spans="1:8" s="93" customFormat="1" x14ac:dyDescent="0.25">
      <c r="A186" s="86">
        <v>105221</v>
      </c>
      <c r="B186" s="87" t="s">
        <v>1076</v>
      </c>
      <c r="C186" s="87" t="s">
        <v>1485</v>
      </c>
      <c r="D186" s="88" t="s">
        <v>46</v>
      </c>
      <c r="E186" s="89">
        <v>40474</v>
      </c>
      <c r="F186" s="90" t="s">
        <v>15</v>
      </c>
      <c r="G186" s="91" t="s">
        <v>47</v>
      </c>
      <c r="H186" s="92" t="s">
        <v>48</v>
      </c>
    </row>
    <row r="187" spans="1:8" s="93" customFormat="1" x14ac:dyDescent="0.25">
      <c r="A187" s="86">
        <v>102648</v>
      </c>
      <c r="B187" s="87" t="s">
        <v>1486</v>
      </c>
      <c r="C187" s="87" t="s">
        <v>1487</v>
      </c>
      <c r="D187" s="88" t="s">
        <v>46</v>
      </c>
      <c r="E187" s="89">
        <v>40557</v>
      </c>
      <c r="F187" s="90" t="s">
        <v>15</v>
      </c>
      <c r="G187" s="91" t="s">
        <v>53</v>
      </c>
      <c r="H187" s="92" t="s">
        <v>48</v>
      </c>
    </row>
    <row r="188" spans="1:8" s="93" customFormat="1" x14ac:dyDescent="0.25">
      <c r="A188" s="86">
        <v>113286</v>
      </c>
      <c r="B188" s="87" t="s">
        <v>657</v>
      </c>
      <c r="C188" s="87" t="s">
        <v>1488</v>
      </c>
      <c r="D188" s="88" t="s">
        <v>46</v>
      </c>
      <c r="E188" s="89">
        <v>40492</v>
      </c>
      <c r="F188" s="90" t="s">
        <v>15</v>
      </c>
      <c r="G188" s="91" t="s">
        <v>53</v>
      </c>
      <c r="H188" s="92" t="s">
        <v>48</v>
      </c>
    </row>
    <row r="189" spans="1:8" s="93" customFormat="1" x14ac:dyDescent="0.25">
      <c r="A189" s="86">
        <v>102515</v>
      </c>
      <c r="B189" s="87" t="s">
        <v>351</v>
      </c>
      <c r="C189" s="87" t="s">
        <v>82</v>
      </c>
      <c r="D189" s="88" t="s">
        <v>46</v>
      </c>
      <c r="E189" s="89">
        <v>40718</v>
      </c>
      <c r="F189" s="90" t="s">
        <v>15</v>
      </c>
      <c r="G189" s="91" t="s">
        <v>47</v>
      </c>
      <c r="H189" s="92" t="s">
        <v>48</v>
      </c>
    </row>
    <row r="190" spans="1:8" s="93" customFormat="1" x14ac:dyDescent="0.25">
      <c r="A190" s="86">
        <v>113289</v>
      </c>
      <c r="B190" s="87" t="s">
        <v>1489</v>
      </c>
      <c r="C190" s="87" t="s">
        <v>1490</v>
      </c>
      <c r="D190" s="88" t="s">
        <v>46</v>
      </c>
      <c r="E190" s="89">
        <v>39923</v>
      </c>
      <c r="F190" s="90" t="s">
        <v>15</v>
      </c>
      <c r="G190" s="91" t="s">
        <v>47</v>
      </c>
      <c r="H190" s="92" t="s">
        <v>48</v>
      </c>
    </row>
    <row r="191" spans="1:8" s="93" customFormat="1" x14ac:dyDescent="0.25">
      <c r="A191" s="86">
        <v>118618</v>
      </c>
      <c r="B191" s="87" t="s">
        <v>1491</v>
      </c>
      <c r="C191" s="87" t="s">
        <v>1492</v>
      </c>
      <c r="D191" s="88" t="s">
        <v>46</v>
      </c>
      <c r="E191" s="89">
        <v>39363</v>
      </c>
      <c r="F191" s="90" t="s">
        <v>15</v>
      </c>
      <c r="G191" s="91" t="s">
        <v>47</v>
      </c>
      <c r="H191" s="92" t="s">
        <v>59</v>
      </c>
    </row>
    <row r="192" spans="1:8" s="93" customFormat="1" x14ac:dyDescent="0.25">
      <c r="A192" s="86">
        <v>116642</v>
      </c>
      <c r="B192" s="87" t="s">
        <v>853</v>
      </c>
      <c r="C192" s="87" t="s">
        <v>242</v>
      </c>
      <c r="D192" s="88" t="s">
        <v>46</v>
      </c>
      <c r="E192" s="89">
        <v>39084</v>
      </c>
      <c r="F192" s="90" t="s">
        <v>15</v>
      </c>
      <c r="G192" s="91" t="s">
        <v>47</v>
      </c>
      <c r="H192" s="92" t="s">
        <v>48</v>
      </c>
    </row>
    <row r="193" spans="1:8" s="93" customFormat="1" x14ac:dyDescent="0.25">
      <c r="A193" s="86">
        <v>304316</v>
      </c>
      <c r="B193" s="87" t="s">
        <v>1493</v>
      </c>
      <c r="C193" s="87" t="s">
        <v>112</v>
      </c>
      <c r="D193" s="88" t="s">
        <v>46</v>
      </c>
      <c r="E193" s="89">
        <v>40007</v>
      </c>
      <c r="F193" s="90" t="s">
        <v>15</v>
      </c>
      <c r="G193" s="91" t="s">
        <v>47</v>
      </c>
      <c r="H193" s="92" t="s">
        <v>48</v>
      </c>
    </row>
    <row r="194" spans="1:8" s="93" customFormat="1" x14ac:dyDescent="0.25">
      <c r="A194" s="86">
        <v>110386</v>
      </c>
      <c r="B194" s="87" t="s">
        <v>1494</v>
      </c>
      <c r="C194" s="87" t="s">
        <v>1188</v>
      </c>
      <c r="D194" s="88" t="s">
        <v>46</v>
      </c>
      <c r="E194" s="89">
        <v>39495</v>
      </c>
      <c r="F194" s="90" t="s">
        <v>15</v>
      </c>
      <c r="G194" s="91" t="s">
        <v>47</v>
      </c>
      <c r="H194" s="92" t="s">
        <v>48</v>
      </c>
    </row>
    <row r="195" spans="1:8" s="93" customFormat="1" x14ac:dyDescent="0.25">
      <c r="A195" s="86">
        <v>114048</v>
      </c>
      <c r="B195" s="87" t="s">
        <v>1495</v>
      </c>
      <c r="C195" s="87" t="s">
        <v>750</v>
      </c>
      <c r="D195" s="88" t="s">
        <v>46</v>
      </c>
      <c r="E195" s="89">
        <v>39839</v>
      </c>
      <c r="F195" s="90" t="s">
        <v>15</v>
      </c>
      <c r="G195" s="91" t="s">
        <v>47</v>
      </c>
      <c r="H195" s="92" t="s">
        <v>48</v>
      </c>
    </row>
    <row r="196" spans="1:8" s="93" customFormat="1" x14ac:dyDescent="0.25">
      <c r="A196" s="86">
        <v>114050</v>
      </c>
      <c r="B196" s="87" t="s">
        <v>51</v>
      </c>
      <c r="C196" s="87" t="s">
        <v>1496</v>
      </c>
      <c r="D196" s="88" t="s">
        <v>46</v>
      </c>
      <c r="E196" s="89">
        <v>39849</v>
      </c>
      <c r="F196" s="90" t="s">
        <v>15</v>
      </c>
      <c r="G196" s="91" t="s">
        <v>47</v>
      </c>
      <c r="H196" s="92" t="s">
        <v>48</v>
      </c>
    </row>
    <row r="197" spans="1:8" s="93" customFormat="1" x14ac:dyDescent="0.25">
      <c r="A197" s="86">
        <v>114287</v>
      </c>
      <c r="B197" s="87" t="s">
        <v>1497</v>
      </c>
      <c r="C197" s="87" t="s">
        <v>1144</v>
      </c>
      <c r="D197" s="88" t="s">
        <v>46</v>
      </c>
      <c r="E197" s="89">
        <v>39498</v>
      </c>
      <c r="F197" s="90" t="s">
        <v>15</v>
      </c>
      <c r="G197" s="91" t="s">
        <v>47</v>
      </c>
      <c r="H197" s="92" t="s">
        <v>48</v>
      </c>
    </row>
    <row r="198" spans="1:8" s="93" customFormat="1" x14ac:dyDescent="0.25">
      <c r="A198" s="86">
        <v>114532</v>
      </c>
      <c r="B198" s="87" t="s">
        <v>1498</v>
      </c>
      <c r="C198" s="87" t="s">
        <v>1499</v>
      </c>
      <c r="D198" s="88" t="s">
        <v>46</v>
      </c>
      <c r="E198" s="89">
        <v>40660</v>
      </c>
      <c r="F198" s="90" t="s">
        <v>15</v>
      </c>
      <c r="G198" s="91" t="s">
        <v>47</v>
      </c>
      <c r="H198" s="92" t="s">
        <v>48</v>
      </c>
    </row>
    <row r="199" spans="1:8" s="93" customFormat="1" x14ac:dyDescent="0.25">
      <c r="A199" s="86">
        <v>308861</v>
      </c>
      <c r="B199" s="87" t="s">
        <v>1500</v>
      </c>
      <c r="C199" s="87" t="s">
        <v>1501</v>
      </c>
      <c r="D199" s="88" t="s">
        <v>46</v>
      </c>
      <c r="E199" s="89">
        <v>40158</v>
      </c>
      <c r="F199" s="90" t="s">
        <v>15</v>
      </c>
      <c r="G199" s="91" t="s">
        <v>47</v>
      </c>
      <c r="H199" s="92" t="s">
        <v>48</v>
      </c>
    </row>
    <row r="200" spans="1:8" s="93" customFormat="1" x14ac:dyDescent="0.25">
      <c r="A200" s="86">
        <v>120743</v>
      </c>
      <c r="B200" s="87" t="s">
        <v>1502</v>
      </c>
      <c r="C200" s="87" t="s">
        <v>1503</v>
      </c>
      <c r="D200" s="88" t="s">
        <v>46</v>
      </c>
      <c r="E200" s="89">
        <v>39951</v>
      </c>
      <c r="F200" s="90" t="s">
        <v>15</v>
      </c>
      <c r="G200" s="91" t="s">
        <v>47</v>
      </c>
      <c r="H200" s="92" t="s">
        <v>48</v>
      </c>
    </row>
    <row r="201" spans="1:8" s="93" customFormat="1" x14ac:dyDescent="0.25">
      <c r="A201" s="86">
        <v>106973</v>
      </c>
      <c r="B201" s="87" t="s">
        <v>338</v>
      </c>
      <c r="C201" s="87" t="s">
        <v>1137</v>
      </c>
      <c r="D201" s="88" t="s">
        <v>46</v>
      </c>
      <c r="E201" s="89">
        <v>39540</v>
      </c>
      <c r="F201" s="90" t="s">
        <v>15</v>
      </c>
      <c r="G201" s="91" t="s">
        <v>47</v>
      </c>
      <c r="H201" s="92" t="s">
        <v>48</v>
      </c>
    </row>
    <row r="202" spans="1:8" s="93" customFormat="1" x14ac:dyDescent="0.25">
      <c r="A202" s="86">
        <v>117896</v>
      </c>
      <c r="B202" s="87" t="s">
        <v>1504</v>
      </c>
      <c r="C202" s="87" t="s">
        <v>1505</v>
      </c>
      <c r="D202" s="88" t="s">
        <v>46</v>
      </c>
      <c r="E202" s="89">
        <v>39829</v>
      </c>
      <c r="F202" s="90" t="s">
        <v>15</v>
      </c>
      <c r="G202" s="91" t="s">
        <v>47</v>
      </c>
      <c r="H202" s="92" t="s">
        <v>59</v>
      </c>
    </row>
    <row r="203" spans="1:8" s="93" customFormat="1" x14ac:dyDescent="0.25">
      <c r="A203" s="86">
        <v>94722</v>
      </c>
      <c r="B203" s="87" t="s">
        <v>760</v>
      </c>
      <c r="C203" s="87" t="s">
        <v>1506</v>
      </c>
      <c r="D203" s="88" t="s">
        <v>46</v>
      </c>
      <c r="E203" s="89">
        <v>39990</v>
      </c>
      <c r="F203" s="90" t="s">
        <v>15</v>
      </c>
      <c r="G203" s="91" t="s">
        <v>47</v>
      </c>
      <c r="H203" s="92" t="s">
        <v>48</v>
      </c>
    </row>
    <row r="204" spans="1:8" s="93" customFormat="1" x14ac:dyDescent="0.25">
      <c r="A204" s="86">
        <v>120609</v>
      </c>
      <c r="B204" s="87" t="s">
        <v>1507</v>
      </c>
      <c r="C204" s="87" t="s">
        <v>429</v>
      </c>
      <c r="D204" s="88" t="s">
        <v>46</v>
      </c>
      <c r="E204" s="89">
        <v>39748</v>
      </c>
      <c r="F204" s="90" t="s">
        <v>15</v>
      </c>
      <c r="G204" s="91" t="s">
        <v>47</v>
      </c>
      <c r="H204" s="92" t="s">
        <v>59</v>
      </c>
    </row>
    <row r="205" spans="1:8" s="93" customFormat="1" x14ac:dyDescent="0.25">
      <c r="A205" s="86">
        <v>306920</v>
      </c>
      <c r="B205" s="87" t="s">
        <v>1244</v>
      </c>
      <c r="C205" s="87" t="s">
        <v>774</v>
      </c>
      <c r="D205" s="88" t="s">
        <v>46</v>
      </c>
      <c r="E205" s="89">
        <v>38449</v>
      </c>
      <c r="F205" s="90" t="s">
        <v>15</v>
      </c>
      <c r="G205" s="91" t="s">
        <v>47</v>
      </c>
      <c r="H205" s="92" t="s">
        <v>48</v>
      </c>
    </row>
    <row r="206" spans="1:8" s="93" customFormat="1" x14ac:dyDescent="0.25">
      <c r="A206" s="86">
        <v>306921</v>
      </c>
      <c r="B206" s="87" t="s">
        <v>1245</v>
      </c>
      <c r="C206" s="87" t="s">
        <v>927</v>
      </c>
      <c r="D206" s="88" t="s">
        <v>46</v>
      </c>
      <c r="E206" s="89">
        <v>38601</v>
      </c>
      <c r="F206" s="90" t="s">
        <v>15</v>
      </c>
      <c r="G206" s="91" t="s">
        <v>47</v>
      </c>
      <c r="H206" s="92" t="s">
        <v>48</v>
      </c>
    </row>
    <row r="207" spans="1:8" s="93" customFormat="1" x14ac:dyDescent="0.25">
      <c r="A207" s="86">
        <v>303586</v>
      </c>
      <c r="B207" s="87" t="s">
        <v>1508</v>
      </c>
      <c r="C207" s="87" t="s">
        <v>1509</v>
      </c>
      <c r="D207" s="88" t="s">
        <v>46</v>
      </c>
      <c r="E207" s="89">
        <v>39860</v>
      </c>
      <c r="F207" s="90" t="s">
        <v>15</v>
      </c>
      <c r="G207" s="91" t="s">
        <v>47</v>
      </c>
      <c r="H207" s="92" t="s">
        <v>48</v>
      </c>
    </row>
    <row r="208" spans="1:8" s="93" customFormat="1" x14ac:dyDescent="0.25">
      <c r="A208" s="86">
        <v>309575</v>
      </c>
      <c r="B208" s="87" t="s">
        <v>1510</v>
      </c>
      <c r="C208" s="87" t="s">
        <v>1511</v>
      </c>
      <c r="D208" s="88" t="s">
        <v>46</v>
      </c>
      <c r="E208" s="89">
        <v>40176</v>
      </c>
      <c r="F208" s="90" t="s">
        <v>15</v>
      </c>
      <c r="G208" s="91" t="s">
        <v>47</v>
      </c>
      <c r="H208" s="92" t="s">
        <v>48</v>
      </c>
    </row>
    <row r="209" spans="1:8" s="93" customFormat="1" x14ac:dyDescent="0.25">
      <c r="A209" s="86">
        <v>113383</v>
      </c>
      <c r="B209" s="87" t="s">
        <v>1512</v>
      </c>
      <c r="C209" s="87" t="s">
        <v>1513</v>
      </c>
      <c r="D209" s="88" t="s">
        <v>46</v>
      </c>
      <c r="E209" s="89">
        <v>39759</v>
      </c>
      <c r="F209" s="90" t="s">
        <v>15</v>
      </c>
      <c r="G209" s="91" t="s">
        <v>47</v>
      </c>
      <c r="H209" s="92" t="s">
        <v>48</v>
      </c>
    </row>
    <row r="210" spans="1:8" s="93" customFormat="1" x14ac:dyDescent="0.25">
      <c r="A210" s="86">
        <v>308216</v>
      </c>
      <c r="B210" s="87" t="s">
        <v>1514</v>
      </c>
      <c r="C210" s="87" t="s">
        <v>70</v>
      </c>
      <c r="D210" s="88" t="s">
        <v>46</v>
      </c>
      <c r="E210" s="89">
        <v>40290</v>
      </c>
      <c r="F210" s="90" t="s">
        <v>15</v>
      </c>
      <c r="G210" s="91" t="s">
        <v>47</v>
      </c>
      <c r="H210" s="92" t="s">
        <v>48</v>
      </c>
    </row>
    <row r="211" spans="1:8" s="93" customFormat="1" x14ac:dyDescent="0.25">
      <c r="A211" s="86" t="s">
        <v>1515</v>
      </c>
      <c r="B211" s="87" t="s">
        <v>1049</v>
      </c>
      <c r="C211" s="87" t="s">
        <v>1188</v>
      </c>
      <c r="D211" s="88" t="s">
        <v>46</v>
      </c>
      <c r="E211" s="89">
        <v>40095</v>
      </c>
      <c r="F211" s="90" t="s">
        <v>15</v>
      </c>
      <c r="G211" s="91" t="s">
        <v>47</v>
      </c>
      <c r="H211" s="92" t="s">
        <v>48</v>
      </c>
    </row>
    <row r="212" spans="1:8" s="93" customFormat="1" x14ac:dyDescent="0.25">
      <c r="A212" s="86">
        <v>117218</v>
      </c>
      <c r="B212" s="87" t="s">
        <v>1246</v>
      </c>
      <c r="C212" s="87" t="s">
        <v>1149</v>
      </c>
      <c r="D212" s="88" t="s">
        <v>46</v>
      </c>
      <c r="E212" s="89">
        <v>38133</v>
      </c>
      <c r="F212" s="90" t="s">
        <v>15</v>
      </c>
      <c r="G212" s="91" t="s">
        <v>47</v>
      </c>
      <c r="H212" s="92" t="s">
        <v>48</v>
      </c>
    </row>
    <row r="213" spans="1:8" s="93" customFormat="1" x14ac:dyDescent="0.25">
      <c r="A213" s="86">
        <v>309792</v>
      </c>
      <c r="B213" s="87" t="s">
        <v>1247</v>
      </c>
      <c r="C213" s="87" t="s">
        <v>1248</v>
      </c>
      <c r="D213" s="88" t="s">
        <v>46</v>
      </c>
      <c r="E213" s="89">
        <v>38721</v>
      </c>
      <c r="F213" s="90" t="s">
        <v>15</v>
      </c>
      <c r="G213" s="91" t="s">
        <v>53</v>
      </c>
      <c r="H213" s="92" t="s">
        <v>48</v>
      </c>
    </row>
    <row r="214" spans="1:8" s="93" customFormat="1" x14ac:dyDescent="0.25">
      <c r="A214" s="86">
        <v>116982</v>
      </c>
      <c r="B214" s="87" t="s">
        <v>1249</v>
      </c>
      <c r="C214" s="87" t="s">
        <v>1250</v>
      </c>
      <c r="D214" s="88" t="s">
        <v>46</v>
      </c>
      <c r="E214" s="89">
        <v>38937</v>
      </c>
      <c r="F214" s="90" t="s">
        <v>15</v>
      </c>
      <c r="G214" s="91" t="s">
        <v>53</v>
      </c>
      <c r="H214" s="92" t="s">
        <v>48</v>
      </c>
    </row>
    <row r="215" spans="1:8" s="93" customFormat="1" x14ac:dyDescent="0.25">
      <c r="A215" s="86">
        <v>180651</v>
      </c>
      <c r="B215" s="87" t="s">
        <v>1516</v>
      </c>
      <c r="C215" s="87" t="s">
        <v>126</v>
      </c>
      <c r="D215" s="88" t="s">
        <v>46</v>
      </c>
      <c r="E215" s="89">
        <v>39799</v>
      </c>
      <c r="F215" s="90" t="s">
        <v>15</v>
      </c>
      <c r="G215" s="91" t="s">
        <v>47</v>
      </c>
      <c r="H215" s="92" t="s">
        <v>48</v>
      </c>
    </row>
    <row r="216" spans="1:8" s="93" customFormat="1" x14ac:dyDescent="0.25">
      <c r="A216" s="86">
        <v>116237</v>
      </c>
      <c r="B216" s="87" t="s">
        <v>306</v>
      </c>
      <c r="C216" s="87" t="s">
        <v>1517</v>
      </c>
      <c r="D216" s="88" t="s">
        <v>46</v>
      </c>
      <c r="E216" s="89">
        <v>39294</v>
      </c>
      <c r="F216" s="90" t="s">
        <v>15</v>
      </c>
      <c r="G216" s="91" t="s">
        <v>47</v>
      </c>
      <c r="H216" s="92" t="s">
        <v>48</v>
      </c>
    </row>
    <row r="217" spans="1:8" s="93" customFormat="1" x14ac:dyDescent="0.25">
      <c r="A217" s="86">
        <v>117693</v>
      </c>
      <c r="B217" s="87" t="s">
        <v>1518</v>
      </c>
      <c r="C217" s="87" t="s">
        <v>1519</v>
      </c>
      <c r="D217" s="88" t="s">
        <v>46</v>
      </c>
      <c r="E217" s="89">
        <v>39948</v>
      </c>
      <c r="F217" s="90" t="s">
        <v>15</v>
      </c>
      <c r="G217" s="91" t="s">
        <v>47</v>
      </c>
      <c r="H217" s="92" t="s">
        <v>48</v>
      </c>
    </row>
    <row r="218" spans="1:8" s="93" customFormat="1" x14ac:dyDescent="0.25">
      <c r="A218" s="86">
        <v>117989</v>
      </c>
      <c r="B218" s="87" t="s">
        <v>1520</v>
      </c>
      <c r="C218" s="87" t="s">
        <v>230</v>
      </c>
      <c r="D218" s="88" t="s">
        <v>46</v>
      </c>
      <c r="E218" s="89">
        <v>40233</v>
      </c>
      <c r="F218" s="90" t="s">
        <v>15</v>
      </c>
      <c r="G218" s="91" t="s">
        <v>47</v>
      </c>
      <c r="H218" s="92" t="s">
        <v>48</v>
      </c>
    </row>
    <row r="219" spans="1:8" s="93" customFormat="1" x14ac:dyDescent="0.25">
      <c r="A219" s="86">
        <v>113340</v>
      </c>
      <c r="B219" s="87" t="s">
        <v>1251</v>
      </c>
      <c r="C219" s="87" t="s">
        <v>1252</v>
      </c>
      <c r="D219" s="88" t="s">
        <v>46</v>
      </c>
      <c r="E219" s="89">
        <v>38855</v>
      </c>
      <c r="F219" s="90" t="s">
        <v>15</v>
      </c>
      <c r="G219" s="91" t="s">
        <v>47</v>
      </c>
      <c r="H219" s="92" t="s">
        <v>48</v>
      </c>
    </row>
    <row r="220" spans="1:8" s="93" customFormat="1" x14ac:dyDescent="0.25">
      <c r="A220" s="86">
        <v>101858</v>
      </c>
      <c r="B220" s="87" t="s">
        <v>1521</v>
      </c>
      <c r="C220" s="87" t="s">
        <v>1522</v>
      </c>
      <c r="D220" s="88" t="s">
        <v>46</v>
      </c>
      <c r="E220" s="89">
        <v>40327</v>
      </c>
      <c r="F220" s="90" t="s">
        <v>15</v>
      </c>
      <c r="G220" s="91" t="s">
        <v>47</v>
      </c>
      <c r="H220" s="92" t="s">
        <v>48</v>
      </c>
    </row>
    <row r="221" spans="1:8" s="93" customFormat="1" x14ac:dyDescent="0.25">
      <c r="A221" s="86">
        <v>115507</v>
      </c>
      <c r="B221" s="87" t="s">
        <v>1523</v>
      </c>
      <c r="C221" s="87" t="s">
        <v>1524</v>
      </c>
      <c r="D221" s="88" t="s">
        <v>46</v>
      </c>
      <c r="E221" s="89">
        <v>40035</v>
      </c>
      <c r="F221" s="90" t="s">
        <v>15</v>
      </c>
      <c r="G221" s="91" t="s">
        <v>47</v>
      </c>
      <c r="H221" s="92" t="s">
        <v>48</v>
      </c>
    </row>
    <row r="222" spans="1:8" s="93" customFormat="1" x14ac:dyDescent="0.25">
      <c r="A222" s="86">
        <v>302057</v>
      </c>
      <c r="B222" s="87" t="s">
        <v>1525</v>
      </c>
      <c r="C222" s="87" t="s">
        <v>1526</v>
      </c>
      <c r="D222" s="88" t="s">
        <v>46</v>
      </c>
      <c r="E222" s="89">
        <v>39233</v>
      </c>
      <c r="F222" s="90" t="s">
        <v>15</v>
      </c>
      <c r="G222" s="91" t="s">
        <v>53</v>
      </c>
      <c r="H222" s="92" t="s">
        <v>48</v>
      </c>
    </row>
    <row r="223" spans="1:8" s="93" customFormat="1" x14ac:dyDescent="0.25">
      <c r="A223" s="86">
        <v>116254</v>
      </c>
      <c r="B223" s="87" t="s">
        <v>1527</v>
      </c>
      <c r="C223" s="87" t="s">
        <v>1082</v>
      </c>
      <c r="D223" s="88" t="s">
        <v>46</v>
      </c>
      <c r="E223" s="89">
        <v>39685</v>
      </c>
      <c r="F223" s="90" t="s">
        <v>15</v>
      </c>
      <c r="G223" s="91" t="s">
        <v>47</v>
      </c>
      <c r="H223" s="92" t="s">
        <v>48</v>
      </c>
    </row>
    <row r="224" spans="1:8" s="93" customFormat="1" x14ac:dyDescent="0.25">
      <c r="A224" s="86">
        <v>118372</v>
      </c>
      <c r="B224" s="87" t="s">
        <v>1528</v>
      </c>
      <c r="C224" s="87" t="s">
        <v>78</v>
      </c>
      <c r="D224" s="88" t="s">
        <v>46</v>
      </c>
      <c r="E224" s="89">
        <v>40315</v>
      </c>
      <c r="F224" s="90" t="s">
        <v>15</v>
      </c>
      <c r="G224" s="91" t="s">
        <v>47</v>
      </c>
      <c r="H224" s="92" t="s">
        <v>48</v>
      </c>
    </row>
    <row r="225" spans="1:8" s="93" customFormat="1" x14ac:dyDescent="0.25">
      <c r="A225" s="86">
        <v>116314</v>
      </c>
      <c r="B225" s="87" t="s">
        <v>1529</v>
      </c>
      <c r="C225" s="87" t="s">
        <v>1530</v>
      </c>
      <c r="D225" s="88" t="s">
        <v>46</v>
      </c>
      <c r="E225" s="89">
        <v>39798</v>
      </c>
      <c r="F225" s="90" t="s">
        <v>15</v>
      </c>
      <c r="G225" s="91" t="s">
        <v>47</v>
      </c>
      <c r="H225" s="92" t="s">
        <v>48</v>
      </c>
    </row>
    <row r="226" spans="1:8" s="93" customFormat="1" x14ac:dyDescent="0.25">
      <c r="A226" s="86">
        <v>102347</v>
      </c>
      <c r="B226" s="87" t="s">
        <v>1531</v>
      </c>
      <c r="C226" s="87" t="s">
        <v>1469</v>
      </c>
      <c r="D226" s="88" t="s">
        <v>46</v>
      </c>
      <c r="E226" s="89">
        <v>40435</v>
      </c>
      <c r="F226" s="90" t="s">
        <v>15</v>
      </c>
      <c r="G226" s="91" t="s">
        <v>47</v>
      </c>
      <c r="H226" s="92" t="s">
        <v>48</v>
      </c>
    </row>
    <row r="227" spans="1:8" s="93" customFormat="1" x14ac:dyDescent="0.25">
      <c r="A227" s="86">
        <v>106016</v>
      </c>
      <c r="B227" s="87" t="s">
        <v>1532</v>
      </c>
      <c r="C227" s="87" t="s">
        <v>1533</v>
      </c>
      <c r="D227" s="88" t="s">
        <v>46</v>
      </c>
      <c r="E227" s="89">
        <v>39365</v>
      </c>
      <c r="F227" s="90" t="s">
        <v>15</v>
      </c>
      <c r="G227" s="91" t="s">
        <v>47</v>
      </c>
      <c r="H227" s="92" t="s">
        <v>48</v>
      </c>
    </row>
    <row r="228" spans="1:8" s="93" customFormat="1" x14ac:dyDescent="0.25">
      <c r="A228" s="86">
        <v>116352</v>
      </c>
      <c r="B228" s="87" t="s">
        <v>1534</v>
      </c>
      <c r="C228" s="87" t="s">
        <v>1535</v>
      </c>
      <c r="D228" s="88" t="s">
        <v>46</v>
      </c>
      <c r="E228" s="89">
        <v>39891</v>
      </c>
      <c r="F228" s="90" t="s">
        <v>15</v>
      </c>
      <c r="G228" s="91" t="s">
        <v>53</v>
      </c>
      <c r="H228" s="92" t="s">
        <v>48</v>
      </c>
    </row>
    <row r="229" spans="1:8" s="93" customFormat="1" x14ac:dyDescent="0.25">
      <c r="A229" s="86">
        <v>306817</v>
      </c>
      <c r="B229" s="87" t="s">
        <v>1536</v>
      </c>
      <c r="C229" s="87" t="s">
        <v>147</v>
      </c>
      <c r="D229" s="88" t="s">
        <v>46</v>
      </c>
      <c r="E229" s="89">
        <v>40075</v>
      </c>
      <c r="F229" s="90" t="s">
        <v>15</v>
      </c>
      <c r="G229" s="91" t="s">
        <v>47</v>
      </c>
      <c r="H229" s="92" t="s">
        <v>48</v>
      </c>
    </row>
    <row r="230" spans="1:8" s="93" customFormat="1" x14ac:dyDescent="0.25">
      <c r="A230" s="86">
        <v>121130</v>
      </c>
      <c r="B230" s="87" t="s">
        <v>1537</v>
      </c>
      <c r="C230" s="87" t="s">
        <v>1538</v>
      </c>
      <c r="D230" s="88" t="s">
        <v>46</v>
      </c>
      <c r="E230" s="89">
        <v>40552</v>
      </c>
      <c r="F230" s="90" t="s">
        <v>15</v>
      </c>
      <c r="G230" s="91" t="s">
        <v>47</v>
      </c>
      <c r="H230" s="92" t="s">
        <v>48</v>
      </c>
    </row>
    <row r="231" spans="1:8" s="93" customFormat="1" x14ac:dyDescent="0.25">
      <c r="A231" s="86">
        <v>117773</v>
      </c>
      <c r="B231" s="87" t="s">
        <v>1253</v>
      </c>
      <c r="C231" s="87" t="s">
        <v>249</v>
      </c>
      <c r="D231" s="88" t="s">
        <v>46</v>
      </c>
      <c r="E231" s="89">
        <v>38786</v>
      </c>
      <c r="F231" s="90" t="s">
        <v>15</v>
      </c>
      <c r="G231" s="91" t="s">
        <v>47</v>
      </c>
      <c r="H231" s="92" t="s">
        <v>48</v>
      </c>
    </row>
    <row r="232" spans="1:8" s="93" customFormat="1" x14ac:dyDescent="0.25">
      <c r="A232" s="86">
        <v>308776</v>
      </c>
      <c r="B232" s="87" t="s">
        <v>1254</v>
      </c>
      <c r="C232" s="87" t="s">
        <v>1255</v>
      </c>
      <c r="D232" s="88" t="s">
        <v>46</v>
      </c>
      <c r="E232" s="89">
        <v>38672</v>
      </c>
      <c r="F232" s="90" t="s">
        <v>15</v>
      </c>
      <c r="G232" s="91" t="s">
        <v>53</v>
      </c>
      <c r="H232" s="92" t="s">
        <v>59</v>
      </c>
    </row>
    <row r="233" spans="1:8" s="93" customFormat="1" x14ac:dyDescent="0.25">
      <c r="A233" s="86">
        <v>310937</v>
      </c>
      <c r="B233" s="87" t="s">
        <v>1539</v>
      </c>
      <c r="C233" s="87" t="s">
        <v>1540</v>
      </c>
      <c r="D233" s="88" t="s">
        <v>46</v>
      </c>
      <c r="E233" s="89">
        <v>39359</v>
      </c>
      <c r="F233" s="90" t="s">
        <v>15</v>
      </c>
      <c r="G233" s="91" t="s">
        <v>53</v>
      </c>
      <c r="H233" s="92" t="s">
        <v>48</v>
      </c>
    </row>
    <row r="234" spans="1:8" s="93" customFormat="1" x14ac:dyDescent="0.25">
      <c r="A234" s="86" t="s">
        <v>1541</v>
      </c>
      <c r="B234" s="87" t="s">
        <v>1542</v>
      </c>
      <c r="C234" s="87" t="s">
        <v>1543</v>
      </c>
      <c r="D234" s="88" t="s">
        <v>46</v>
      </c>
      <c r="E234" s="89">
        <v>39185</v>
      </c>
      <c r="F234" s="90" t="s">
        <v>16</v>
      </c>
      <c r="G234" s="91" t="s">
        <v>47</v>
      </c>
      <c r="H234" s="92" t="s">
        <v>48</v>
      </c>
    </row>
    <row r="235" spans="1:8" s="93" customFormat="1" x14ac:dyDescent="0.25">
      <c r="A235" s="86" t="s">
        <v>1544</v>
      </c>
      <c r="B235" s="87" t="s">
        <v>837</v>
      </c>
      <c r="C235" s="87" t="s">
        <v>1545</v>
      </c>
      <c r="D235" s="88" t="s">
        <v>46</v>
      </c>
      <c r="E235" s="89">
        <v>39730</v>
      </c>
      <c r="F235" s="90" t="s">
        <v>16</v>
      </c>
      <c r="G235" s="91" t="s">
        <v>47</v>
      </c>
      <c r="H235" s="92" t="s">
        <v>48</v>
      </c>
    </row>
    <row r="236" spans="1:8" s="93" customFormat="1" x14ac:dyDescent="0.25">
      <c r="A236" s="86">
        <v>90316</v>
      </c>
      <c r="B236" s="87" t="s">
        <v>1546</v>
      </c>
      <c r="C236" s="87" t="s">
        <v>1547</v>
      </c>
      <c r="D236" s="88" t="s">
        <v>46</v>
      </c>
      <c r="E236" s="89">
        <v>39728</v>
      </c>
      <c r="F236" s="90" t="s">
        <v>15</v>
      </c>
      <c r="G236" s="91" t="s">
        <v>47</v>
      </c>
      <c r="H236" s="92" t="s">
        <v>59</v>
      </c>
    </row>
    <row r="237" spans="1:8" s="93" customFormat="1" x14ac:dyDescent="0.25">
      <c r="A237" s="86">
        <v>95625</v>
      </c>
      <c r="B237" s="87" t="s">
        <v>1548</v>
      </c>
      <c r="C237" s="87" t="s">
        <v>1549</v>
      </c>
      <c r="D237" s="88" t="s">
        <v>46</v>
      </c>
      <c r="E237" s="89">
        <v>40491</v>
      </c>
      <c r="F237" s="90" t="s">
        <v>15</v>
      </c>
      <c r="G237" s="91" t="s">
        <v>47</v>
      </c>
      <c r="H237" s="92" t="s">
        <v>48</v>
      </c>
    </row>
    <row r="238" spans="1:8" s="93" customFormat="1" x14ac:dyDescent="0.25">
      <c r="A238" s="86">
        <v>96507</v>
      </c>
      <c r="B238" s="87" t="s">
        <v>326</v>
      </c>
      <c r="C238" s="87" t="s">
        <v>1550</v>
      </c>
      <c r="D238" s="88" t="s">
        <v>46</v>
      </c>
      <c r="E238" s="89">
        <v>40390</v>
      </c>
      <c r="F238" s="90" t="s">
        <v>15</v>
      </c>
      <c r="G238" s="91" t="s">
        <v>47</v>
      </c>
      <c r="H238" s="92" t="s">
        <v>48</v>
      </c>
    </row>
    <row r="239" spans="1:8" s="93" customFormat="1" x14ac:dyDescent="0.25">
      <c r="A239" s="86">
        <v>107512</v>
      </c>
      <c r="B239" s="87" t="s">
        <v>1551</v>
      </c>
      <c r="C239" s="87" t="s">
        <v>70</v>
      </c>
      <c r="D239" s="88" t="s">
        <v>46</v>
      </c>
      <c r="E239" s="89">
        <v>39106</v>
      </c>
      <c r="F239" s="90" t="s">
        <v>15</v>
      </c>
      <c r="G239" s="91" t="s">
        <v>47</v>
      </c>
      <c r="H239" s="92" t="s">
        <v>48</v>
      </c>
    </row>
    <row r="240" spans="1:8" s="93" customFormat="1" x14ac:dyDescent="0.25">
      <c r="A240" s="86">
        <v>111196</v>
      </c>
      <c r="B240" s="87" t="s">
        <v>1552</v>
      </c>
      <c r="C240" s="87" t="s">
        <v>1553</v>
      </c>
      <c r="D240" s="88" t="s">
        <v>46</v>
      </c>
      <c r="E240" s="89">
        <v>39945</v>
      </c>
      <c r="F240" s="90" t="s">
        <v>15</v>
      </c>
      <c r="G240" s="91" t="s">
        <v>47</v>
      </c>
      <c r="H240" s="92" t="s">
        <v>48</v>
      </c>
    </row>
    <row r="241" spans="1:8" s="93" customFormat="1" x14ac:dyDescent="0.25">
      <c r="A241" s="86">
        <v>116447</v>
      </c>
      <c r="B241" s="87" t="s">
        <v>1256</v>
      </c>
      <c r="C241" s="87" t="s">
        <v>1257</v>
      </c>
      <c r="D241" s="88" t="s">
        <v>46</v>
      </c>
      <c r="E241" s="89">
        <v>39069</v>
      </c>
      <c r="F241" s="90" t="s">
        <v>15</v>
      </c>
      <c r="G241" s="91" t="s">
        <v>47</v>
      </c>
      <c r="H241" s="92" t="s">
        <v>48</v>
      </c>
    </row>
    <row r="242" spans="1:8" s="93" customFormat="1" x14ac:dyDescent="0.25">
      <c r="A242" s="86">
        <v>94024</v>
      </c>
      <c r="B242" s="87" t="s">
        <v>232</v>
      </c>
      <c r="C242" s="87" t="s">
        <v>927</v>
      </c>
      <c r="D242" s="88" t="s">
        <v>46</v>
      </c>
      <c r="E242" s="89">
        <v>40125</v>
      </c>
      <c r="F242" s="90" t="s">
        <v>15</v>
      </c>
      <c r="G242" s="91" t="s">
        <v>47</v>
      </c>
      <c r="H242" s="92" t="s">
        <v>48</v>
      </c>
    </row>
    <row r="243" spans="1:8" s="93" customFormat="1" x14ac:dyDescent="0.25">
      <c r="A243" s="86">
        <v>95758</v>
      </c>
      <c r="B243" s="87" t="s">
        <v>77</v>
      </c>
      <c r="C243" s="87" t="s">
        <v>257</v>
      </c>
      <c r="D243" s="88" t="s">
        <v>46</v>
      </c>
      <c r="E243" s="89">
        <v>40428</v>
      </c>
      <c r="F243" s="90" t="s">
        <v>15</v>
      </c>
      <c r="G243" s="91" t="s">
        <v>47</v>
      </c>
      <c r="H243" s="92" t="s">
        <v>48</v>
      </c>
    </row>
    <row r="244" spans="1:8" s="93" customFormat="1" x14ac:dyDescent="0.25">
      <c r="A244" s="86">
        <v>96267</v>
      </c>
      <c r="B244" s="87" t="s">
        <v>1554</v>
      </c>
      <c r="C244" s="87" t="s">
        <v>917</v>
      </c>
      <c r="D244" s="88" t="s">
        <v>46</v>
      </c>
      <c r="E244" s="89">
        <v>39997</v>
      </c>
      <c r="F244" s="90" t="s">
        <v>16</v>
      </c>
      <c r="G244" s="91" t="s">
        <v>47</v>
      </c>
      <c r="H244" s="92" t="s">
        <v>48</v>
      </c>
    </row>
    <row r="245" spans="1:8" s="93" customFormat="1" x14ac:dyDescent="0.25">
      <c r="A245" s="86">
        <v>115888</v>
      </c>
      <c r="B245" s="87" t="s">
        <v>1555</v>
      </c>
      <c r="C245" s="87" t="s">
        <v>1556</v>
      </c>
      <c r="D245" s="88" t="s">
        <v>46</v>
      </c>
      <c r="E245" s="89">
        <v>39762</v>
      </c>
      <c r="F245" s="90" t="s">
        <v>16</v>
      </c>
      <c r="G245" s="91" t="s">
        <v>47</v>
      </c>
      <c r="H245" s="92" t="s">
        <v>48</v>
      </c>
    </row>
    <row r="246" spans="1:8" s="93" customFormat="1" x14ac:dyDescent="0.25">
      <c r="A246" s="86">
        <v>120587</v>
      </c>
      <c r="B246" s="87" t="s">
        <v>1557</v>
      </c>
      <c r="C246" s="87" t="s">
        <v>1469</v>
      </c>
      <c r="D246" s="88" t="s">
        <v>46</v>
      </c>
      <c r="E246" s="89">
        <v>39635</v>
      </c>
      <c r="F246" s="90" t="s">
        <v>15</v>
      </c>
      <c r="G246" s="91" t="s">
        <v>47</v>
      </c>
      <c r="H246" s="92" t="s">
        <v>48</v>
      </c>
    </row>
    <row r="247" spans="1:8" s="93" customFormat="1" x14ac:dyDescent="0.25">
      <c r="A247" s="86">
        <v>306133</v>
      </c>
      <c r="B247" s="87" t="s">
        <v>1558</v>
      </c>
      <c r="C247" s="87" t="s">
        <v>1559</v>
      </c>
      <c r="D247" s="88" t="s">
        <v>46</v>
      </c>
      <c r="E247" s="89">
        <v>39176</v>
      </c>
      <c r="F247" s="90" t="s">
        <v>16</v>
      </c>
      <c r="G247" s="91" t="s">
        <v>47</v>
      </c>
      <c r="H247" s="92" t="s">
        <v>48</v>
      </c>
    </row>
    <row r="248" spans="1:8" s="93" customFormat="1" x14ac:dyDescent="0.25">
      <c r="A248" s="86">
        <v>115698</v>
      </c>
      <c r="B248" s="87" t="s">
        <v>1560</v>
      </c>
      <c r="C248" s="87" t="s">
        <v>1561</v>
      </c>
      <c r="D248" s="88" t="s">
        <v>46</v>
      </c>
      <c r="E248" s="89">
        <v>40095</v>
      </c>
      <c r="F248" s="90" t="s">
        <v>16</v>
      </c>
      <c r="G248" s="91" t="s">
        <v>47</v>
      </c>
      <c r="H248" s="92" t="s">
        <v>48</v>
      </c>
    </row>
    <row r="249" spans="1:8" s="93" customFormat="1" x14ac:dyDescent="0.25">
      <c r="A249" s="86">
        <v>115289</v>
      </c>
      <c r="B249" s="87" t="s">
        <v>1422</v>
      </c>
      <c r="C249" s="87" t="s">
        <v>240</v>
      </c>
      <c r="D249" s="88" t="s">
        <v>46</v>
      </c>
      <c r="E249" s="89">
        <v>39480</v>
      </c>
      <c r="F249" s="90" t="s">
        <v>16</v>
      </c>
      <c r="G249" s="91" t="s">
        <v>47</v>
      </c>
      <c r="H249" s="92" t="s">
        <v>48</v>
      </c>
    </row>
  </sheetData>
  <autoFilter ref="A1:H233" xr:uid="{00000000-0009-0000-0000-000005000000}"/>
  <conditionalFormatting sqref="H2:H249">
    <cfRule type="containsErrors" dxfId="2" priority="7">
      <formula>ISERROR(H2)</formula>
    </cfRule>
  </conditionalFormatting>
  <dataValidations disablePrompts="1" count="2">
    <dataValidation type="list" showErrorMessage="1" sqref="G2:G64933" xr:uid="{00000000-0002-0000-0500-000002000000}">
      <formula1>NATIONALITY</formula1>
    </dataValidation>
    <dataValidation type="list" showErrorMessage="1" sqref="F2:F64933" xr:uid="{00000000-0002-0000-0500-000003000000}">
      <formula1>GENDER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21"/>
  <sheetViews>
    <sheetView topLeftCell="A383" workbookViewId="0">
      <selection activeCell="A2" sqref="A2:J188"/>
    </sheetView>
  </sheetViews>
  <sheetFormatPr baseColWidth="10" defaultColWidth="11.42578125" defaultRowHeight="12.75" outlineLevelCol="1" x14ac:dyDescent="0.2"/>
  <cols>
    <col min="1" max="1" width="11.42578125" style="95"/>
    <col min="2" max="2" width="17" style="96" bestFit="1" customWidth="1"/>
    <col min="3" max="3" width="15.28515625" style="96" bestFit="1" customWidth="1"/>
    <col min="4" max="4" width="4.7109375" style="97" customWidth="1"/>
    <col min="5" max="5" width="11" style="98" customWidth="1"/>
    <col min="6" max="6" width="5.7109375" style="97" customWidth="1" outlineLevel="1"/>
    <col min="7" max="7" width="10.5703125" style="97" customWidth="1" outlineLevel="1"/>
    <col min="8" max="8" width="7" style="99" customWidth="1"/>
    <col min="9" max="16384" width="11.42578125" style="94"/>
  </cols>
  <sheetData>
    <row r="1" spans="1:11" s="17" customFormat="1" ht="154.5" thickBot="1" x14ac:dyDescent="0.3">
      <c r="A1" s="103"/>
      <c r="B1" s="103" t="s">
        <v>45</v>
      </c>
      <c r="C1" s="103" t="s">
        <v>44</v>
      </c>
      <c r="D1" s="103" t="s">
        <v>944</v>
      </c>
      <c r="E1" s="103" t="s">
        <v>945</v>
      </c>
      <c r="F1" s="103" t="s">
        <v>946</v>
      </c>
      <c r="G1" s="103" t="s">
        <v>947</v>
      </c>
      <c r="H1" s="103" t="s">
        <v>948</v>
      </c>
      <c r="I1" s="106" t="s">
        <v>1219</v>
      </c>
      <c r="J1" s="104"/>
      <c r="K1" s="123" t="s">
        <v>1231</v>
      </c>
    </row>
    <row r="2" spans="1:11" s="93" customFormat="1" x14ac:dyDescent="0.25">
      <c r="A2" s="86">
        <v>120669</v>
      </c>
      <c r="B2" s="87" t="s">
        <v>1009</v>
      </c>
      <c r="C2" s="87" t="s">
        <v>296</v>
      </c>
      <c r="D2" s="88" t="s">
        <v>689</v>
      </c>
      <c r="E2" s="89">
        <v>38639</v>
      </c>
      <c r="F2" s="90" t="s">
        <v>15</v>
      </c>
      <c r="G2" s="91" t="s">
        <v>47</v>
      </c>
      <c r="H2" s="92" t="s">
        <v>48</v>
      </c>
    </row>
    <row r="3" spans="1:11" s="93" customFormat="1" x14ac:dyDescent="0.25">
      <c r="A3" s="86">
        <v>89701</v>
      </c>
      <c r="B3" s="87" t="s">
        <v>1025</v>
      </c>
      <c r="C3" s="87" t="s">
        <v>1026</v>
      </c>
      <c r="D3" s="88" t="s">
        <v>689</v>
      </c>
      <c r="E3" s="89">
        <v>39922</v>
      </c>
      <c r="F3" s="90" t="s">
        <v>16</v>
      </c>
      <c r="G3" s="91" t="s">
        <v>47</v>
      </c>
      <c r="H3" s="92" t="s">
        <v>48</v>
      </c>
    </row>
    <row r="4" spans="1:11" s="93" customFormat="1" x14ac:dyDescent="0.25">
      <c r="A4" s="86">
        <v>94441</v>
      </c>
      <c r="B4" s="87" t="s">
        <v>539</v>
      </c>
      <c r="C4" s="87" t="s">
        <v>538</v>
      </c>
      <c r="D4" s="88" t="s">
        <v>689</v>
      </c>
      <c r="E4" s="89">
        <v>39196</v>
      </c>
      <c r="F4" s="90" t="s">
        <v>15</v>
      </c>
      <c r="G4" s="91" t="s">
        <v>47</v>
      </c>
      <c r="H4" s="92" t="s">
        <v>59</v>
      </c>
    </row>
    <row r="5" spans="1:11" s="93" customFormat="1" x14ac:dyDescent="0.25">
      <c r="A5" s="86">
        <v>91909</v>
      </c>
      <c r="B5" s="87" t="s">
        <v>801</v>
      </c>
      <c r="C5" s="87" t="s">
        <v>800</v>
      </c>
      <c r="D5" s="88" t="s">
        <v>689</v>
      </c>
      <c r="E5" s="89">
        <v>39821</v>
      </c>
      <c r="F5" s="90" t="s">
        <v>15</v>
      </c>
      <c r="G5" s="91" t="s">
        <v>47</v>
      </c>
      <c r="H5" s="92" t="s">
        <v>59</v>
      </c>
    </row>
    <row r="6" spans="1:11" s="93" customFormat="1" x14ac:dyDescent="0.25">
      <c r="A6" s="86">
        <v>82970</v>
      </c>
      <c r="B6" s="87" t="s">
        <v>825</v>
      </c>
      <c r="C6" s="87" t="s">
        <v>824</v>
      </c>
      <c r="D6" s="88" t="s">
        <v>689</v>
      </c>
      <c r="E6" s="89">
        <v>39444</v>
      </c>
      <c r="F6" s="90" t="s">
        <v>15</v>
      </c>
      <c r="G6" s="91" t="s">
        <v>47</v>
      </c>
      <c r="H6" s="92" t="s">
        <v>59</v>
      </c>
    </row>
    <row r="7" spans="1:11" s="93" customFormat="1" x14ac:dyDescent="0.25">
      <c r="A7" s="86">
        <v>85077</v>
      </c>
      <c r="B7" s="87" t="s">
        <v>657</v>
      </c>
      <c r="C7" s="87" t="s">
        <v>555</v>
      </c>
      <c r="D7" s="88" t="s">
        <v>689</v>
      </c>
      <c r="E7" s="89">
        <v>39491</v>
      </c>
      <c r="F7" s="90" t="s">
        <v>15</v>
      </c>
      <c r="G7" s="91" t="s">
        <v>53</v>
      </c>
      <c r="H7" s="92" t="s">
        <v>59</v>
      </c>
    </row>
    <row r="8" spans="1:11" s="93" customFormat="1" x14ac:dyDescent="0.25">
      <c r="A8" s="86">
        <v>93325</v>
      </c>
      <c r="B8" s="87" t="s">
        <v>355</v>
      </c>
      <c r="C8" s="87" t="s">
        <v>354</v>
      </c>
      <c r="D8" s="88" t="s">
        <v>689</v>
      </c>
      <c r="E8" s="89">
        <v>39482</v>
      </c>
      <c r="F8" s="90" t="s">
        <v>15</v>
      </c>
      <c r="G8" s="91" t="s">
        <v>47</v>
      </c>
      <c r="H8" s="92" t="s">
        <v>48</v>
      </c>
    </row>
    <row r="9" spans="1:11" s="93" customFormat="1" x14ac:dyDescent="0.25">
      <c r="A9" s="86">
        <v>91912</v>
      </c>
      <c r="B9" s="87" t="s">
        <v>221</v>
      </c>
      <c r="C9" s="87" t="s">
        <v>346</v>
      </c>
      <c r="D9" s="88" t="s">
        <v>689</v>
      </c>
      <c r="E9" s="89">
        <v>39193</v>
      </c>
      <c r="F9" s="90" t="s">
        <v>15</v>
      </c>
      <c r="G9" s="91" t="s">
        <v>47</v>
      </c>
      <c r="H9" s="92" t="s">
        <v>48</v>
      </c>
    </row>
    <row r="10" spans="1:11" s="93" customFormat="1" x14ac:dyDescent="0.25">
      <c r="A10" s="86">
        <v>79080</v>
      </c>
      <c r="B10" s="87" t="s">
        <v>146</v>
      </c>
      <c r="C10" s="87" t="s">
        <v>826</v>
      </c>
      <c r="D10" s="88" t="s">
        <v>689</v>
      </c>
      <c r="E10" s="89">
        <v>39667</v>
      </c>
      <c r="F10" s="90" t="s">
        <v>15</v>
      </c>
      <c r="G10" s="91" t="s">
        <v>47</v>
      </c>
      <c r="H10" s="92" t="s">
        <v>48</v>
      </c>
    </row>
    <row r="11" spans="1:11" s="93" customFormat="1" x14ac:dyDescent="0.25">
      <c r="A11" s="86">
        <v>100644</v>
      </c>
      <c r="B11" s="87" t="s">
        <v>831</v>
      </c>
      <c r="C11" s="87" t="s">
        <v>830</v>
      </c>
      <c r="D11" s="88" t="s">
        <v>689</v>
      </c>
      <c r="E11" s="89">
        <v>39946</v>
      </c>
      <c r="F11" s="90" t="s">
        <v>15</v>
      </c>
      <c r="G11" s="91" t="s">
        <v>47</v>
      </c>
      <c r="H11" s="92" t="s">
        <v>48</v>
      </c>
    </row>
    <row r="12" spans="1:11" s="93" customFormat="1" x14ac:dyDescent="0.25">
      <c r="A12" s="86">
        <v>88397</v>
      </c>
      <c r="B12" s="87" t="s">
        <v>204</v>
      </c>
      <c r="C12" s="87" t="s">
        <v>643</v>
      </c>
      <c r="D12" s="88" t="s">
        <v>689</v>
      </c>
      <c r="E12" s="89">
        <v>39573</v>
      </c>
      <c r="F12" s="90" t="s">
        <v>15</v>
      </c>
      <c r="G12" s="91" t="s">
        <v>47</v>
      </c>
      <c r="H12" s="92" t="s">
        <v>48</v>
      </c>
    </row>
    <row r="13" spans="1:11" s="93" customFormat="1" x14ac:dyDescent="0.25">
      <c r="A13" s="86">
        <v>98829</v>
      </c>
      <c r="B13" s="87" t="s">
        <v>1099</v>
      </c>
      <c r="C13" s="87" t="s">
        <v>1100</v>
      </c>
      <c r="D13" s="88" t="s">
        <v>689</v>
      </c>
      <c r="E13" s="89">
        <v>40107</v>
      </c>
      <c r="F13" s="90" t="s">
        <v>15</v>
      </c>
      <c r="G13" s="91" t="s">
        <v>47</v>
      </c>
      <c r="H13" s="92" t="s">
        <v>48</v>
      </c>
    </row>
    <row r="14" spans="1:11" s="93" customFormat="1" x14ac:dyDescent="0.25">
      <c r="A14" s="86">
        <v>84008</v>
      </c>
      <c r="B14" s="87" t="s">
        <v>809</v>
      </c>
      <c r="C14" s="87" t="s">
        <v>808</v>
      </c>
      <c r="D14" s="88" t="s">
        <v>689</v>
      </c>
      <c r="E14" s="89">
        <v>39567</v>
      </c>
      <c r="F14" s="90" t="s">
        <v>15</v>
      </c>
      <c r="G14" s="91" t="s">
        <v>47</v>
      </c>
      <c r="H14" s="92" t="s">
        <v>59</v>
      </c>
    </row>
    <row r="15" spans="1:11" s="93" customFormat="1" x14ac:dyDescent="0.25">
      <c r="A15" s="86">
        <v>99551</v>
      </c>
      <c r="B15" s="87" t="s">
        <v>360</v>
      </c>
      <c r="C15" s="87" t="s">
        <v>347</v>
      </c>
      <c r="D15" s="88" t="s">
        <v>689</v>
      </c>
      <c r="E15" s="89">
        <v>39189</v>
      </c>
      <c r="F15" s="90" t="s">
        <v>15</v>
      </c>
      <c r="G15" s="91" t="s">
        <v>47</v>
      </c>
      <c r="H15" s="92" t="s">
        <v>59</v>
      </c>
    </row>
    <row r="16" spans="1:11" s="93" customFormat="1" x14ac:dyDescent="0.25">
      <c r="A16" s="86">
        <v>99289</v>
      </c>
      <c r="B16" s="87" t="s">
        <v>260</v>
      </c>
      <c r="C16" s="87" t="s">
        <v>259</v>
      </c>
      <c r="D16" s="88" t="s">
        <v>689</v>
      </c>
      <c r="E16" s="89">
        <v>39547</v>
      </c>
      <c r="F16" s="90" t="s">
        <v>15</v>
      </c>
      <c r="G16" s="91" t="s">
        <v>47</v>
      </c>
      <c r="H16" s="92" t="s">
        <v>59</v>
      </c>
    </row>
    <row r="17" spans="1:8" s="93" customFormat="1" x14ac:dyDescent="0.25">
      <c r="A17" s="86">
        <v>99724</v>
      </c>
      <c r="B17" s="87" t="s">
        <v>281</v>
      </c>
      <c r="C17" s="87" t="s">
        <v>280</v>
      </c>
      <c r="D17" s="88" t="s">
        <v>689</v>
      </c>
      <c r="E17" s="89">
        <v>39362</v>
      </c>
      <c r="F17" s="90" t="s">
        <v>15</v>
      </c>
      <c r="G17" s="91" t="s">
        <v>47</v>
      </c>
      <c r="H17" s="92" t="s">
        <v>59</v>
      </c>
    </row>
    <row r="18" spans="1:8" s="93" customFormat="1" x14ac:dyDescent="0.25">
      <c r="A18" s="86">
        <v>105470</v>
      </c>
      <c r="B18" s="87" t="s">
        <v>992</v>
      </c>
      <c r="C18" s="87" t="s">
        <v>993</v>
      </c>
      <c r="D18" s="88" t="s">
        <v>689</v>
      </c>
      <c r="E18" s="89">
        <v>39458</v>
      </c>
      <c r="F18" s="90" t="s">
        <v>16</v>
      </c>
      <c r="G18" s="91" t="s">
        <v>47</v>
      </c>
      <c r="H18" s="92" t="s">
        <v>59</v>
      </c>
    </row>
    <row r="19" spans="1:8" s="93" customFormat="1" x14ac:dyDescent="0.25">
      <c r="A19" s="86">
        <v>115705</v>
      </c>
      <c r="B19" s="87" t="s">
        <v>1165</v>
      </c>
      <c r="C19" s="87" t="s">
        <v>1166</v>
      </c>
      <c r="D19" s="88" t="s">
        <v>689</v>
      </c>
      <c r="E19" s="89">
        <v>40113</v>
      </c>
      <c r="F19" s="90" t="s">
        <v>15</v>
      </c>
      <c r="G19" s="91" t="s">
        <v>47</v>
      </c>
      <c r="H19" s="92" t="s">
        <v>48</v>
      </c>
    </row>
    <row r="20" spans="1:8" s="93" customFormat="1" x14ac:dyDescent="0.25">
      <c r="A20" s="86">
        <v>90516</v>
      </c>
      <c r="B20" s="87" t="s">
        <v>306</v>
      </c>
      <c r="C20" s="87" t="s">
        <v>1171</v>
      </c>
      <c r="D20" s="88" t="s">
        <v>689</v>
      </c>
      <c r="E20" s="89">
        <v>39626</v>
      </c>
      <c r="F20" s="90" t="s">
        <v>15</v>
      </c>
      <c r="G20" s="91" t="s">
        <v>47</v>
      </c>
      <c r="H20" s="92" t="s">
        <v>48</v>
      </c>
    </row>
    <row r="21" spans="1:8" s="93" customFormat="1" x14ac:dyDescent="0.25">
      <c r="A21" s="86">
        <v>98588</v>
      </c>
      <c r="B21" s="87" t="s">
        <v>364</v>
      </c>
      <c r="C21" s="87" t="s">
        <v>363</v>
      </c>
      <c r="D21" s="88" t="s">
        <v>689</v>
      </c>
      <c r="E21" s="89">
        <v>39108</v>
      </c>
      <c r="F21" s="90" t="s">
        <v>15</v>
      </c>
      <c r="G21" s="91" t="s">
        <v>47</v>
      </c>
      <c r="H21" s="92" t="s">
        <v>48</v>
      </c>
    </row>
    <row r="22" spans="1:8" s="93" customFormat="1" x14ac:dyDescent="0.25">
      <c r="A22" s="86">
        <v>87601</v>
      </c>
      <c r="B22" s="87" t="s">
        <v>658</v>
      </c>
      <c r="C22" s="87" t="s">
        <v>279</v>
      </c>
      <c r="D22" s="88" t="s">
        <v>689</v>
      </c>
      <c r="E22" s="89">
        <v>39822</v>
      </c>
      <c r="F22" s="90" t="s">
        <v>15</v>
      </c>
      <c r="G22" s="91" t="s">
        <v>47</v>
      </c>
      <c r="H22" s="92" t="s">
        <v>48</v>
      </c>
    </row>
    <row r="23" spans="1:8" s="93" customFormat="1" x14ac:dyDescent="0.25">
      <c r="A23" s="86">
        <v>93937</v>
      </c>
      <c r="B23" s="87" t="s">
        <v>991</v>
      </c>
      <c r="C23" s="87" t="s">
        <v>294</v>
      </c>
      <c r="D23" s="88" t="s">
        <v>689</v>
      </c>
      <c r="E23" s="89">
        <v>39499</v>
      </c>
      <c r="F23" s="90" t="s">
        <v>16</v>
      </c>
      <c r="G23" s="91" t="s">
        <v>47</v>
      </c>
      <c r="H23" s="92" t="s">
        <v>48</v>
      </c>
    </row>
    <row r="24" spans="1:8" s="93" customFormat="1" x14ac:dyDescent="0.25">
      <c r="A24" s="86">
        <v>97260</v>
      </c>
      <c r="B24" s="87" t="s">
        <v>797</v>
      </c>
      <c r="C24" s="87" t="s">
        <v>320</v>
      </c>
      <c r="D24" s="88" t="s">
        <v>689</v>
      </c>
      <c r="E24" s="89">
        <v>39690</v>
      </c>
      <c r="F24" s="90" t="s">
        <v>15</v>
      </c>
      <c r="G24" s="91" t="s">
        <v>47</v>
      </c>
      <c r="H24" s="92" t="s">
        <v>59</v>
      </c>
    </row>
    <row r="25" spans="1:8" s="93" customFormat="1" x14ac:dyDescent="0.25">
      <c r="A25" s="86">
        <v>102257</v>
      </c>
      <c r="B25" s="87" t="s">
        <v>837</v>
      </c>
      <c r="C25" s="87" t="s">
        <v>836</v>
      </c>
      <c r="D25" s="88" t="s">
        <v>689</v>
      </c>
      <c r="E25" s="89">
        <v>39499</v>
      </c>
      <c r="F25" s="90" t="s">
        <v>15</v>
      </c>
      <c r="G25" s="91" t="s">
        <v>47</v>
      </c>
      <c r="H25" s="92" t="s">
        <v>48</v>
      </c>
    </row>
    <row r="26" spans="1:8" s="93" customFormat="1" x14ac:dyDescent="0.25">
      <c r="A26" s="86">
        <v>100195</v>
      </c>
      <c r="B26" s="87" t="s">
        <v>241</v>
      </c>
      <c r="C26" s="87" t="s">
        <v>1097</v>
      </c>
      <c r="D26" s="88" t="s">
        <v>689</v>
      </c>
      <c r="E26" s="89">
        <v>40268</v>
      </c>
      <c r="F26" s="90" t="s">
        <v>15</v>
      </c>
      <c r="G26" s="91" t="s">
        <v>47</v>
      </c>
      <c r="H26" s="92" t="s">
        <v>48</v>
      </c>
    </row>
    <row r="27" spans="1:8" s="93" customFormat="1" x14ac:dyDescent="0.25">
      <c r="A27" s="86">
        <v>112359</v>
      </c>
      <c r="B27" s="87" t="s">
        <v>981</v>
      </c>
      <c r="C27" s="87" t="s">
        <v>861</v>
      </c>
      <c r="D27" s="88" t="s">
        <v>689</v>
      </c>
      <c r="E27" s="89">
        <v>39699</v>
      </c>
      <c r="F27" s="90" t="s">
        <v>16</v>
      </c>
      <c r="G27" s="91" t="s">
        <v>47</v>
      </c>
      <c r="H27" s="92" t="s">
        <v>59</v>
      </c>
    </row>
    <row r="28" spans="1:8" s="93" customFormat="1" x14ac:dyDescent="0.25">
      <c r="A28" s="86">
        <v>115446</v>
      </c>
      <c r="B28" s="87" t="s">
        <v>1094</v>
      </c>
      <c r="C28" s="87" t="s">
        <v>347</v>
      </c>
      <c r="D28" s="88" t="s">
        <v>689</v>
      </c>
      <c r="E28" s="89">
        <v>39645</v>
      </c>
      <c r="F28" s="90" t="s">
        <v>16</v>
      </c>
      <c r="G28" s="91" t="s">
        <v>47</v>
      </c>
      <c r="H28" s="92" t="s">
        <v>48</v>
      </c>
    </row>
    <row r="29" spans="1:8" s="93" customFormat="1" x14ac:dyDescent="0.25">
      <c r="A29" s="86">
        <v>104357</v>
      </c>
      <c r="B29" s="87" t="s">
        <v>989</v>
      </c>
      <c r="C29" s="87" t="s">
        <v>860</v>
      </c>
      <c r="D29" s="88" t="s">
        <v>689</v>
      </c>
      <c r="E29" s="89">
        <v>39774</v>
      </c>
      <c r="F29" s="90" t="s">
        <v>16</v>
      </c>
      <c r="G29" s="91" t="s">
        <v>47</v>
      </c>
      <c r="H29" s="92" t="s">
        <v>48</v>
      </c>
    </row>
    <row r="30" spans="1:8" s="93" customFormat="1" x14ac:dyDescent="0.25">
      <c r="A30" s="86">
        <v>96669</v>
      </c>
      <c r="B30" s="87" t="s">
        <v>1098</v>
      </c>
      <c r="C30" s="87" t="s">
        <v>566</v>
      </c>
      <c r="D30" s="88" t="s">
        <v>689</v>
      </c>
      <c r="E30" s="89">
        <v>40150</v>
      </c>
      <c r="F30" s="90" t="s">
        <v>15</v>
      </c>
      <c r="G30" s="91" t="s">
        <v>47</v>
      </c>
      <c r="H30" s="92" t="s">
        <v>48</v>
      </c>
    </row>
    <row r="31" spans="1:8" s="93" customFormat="1" x14ac:dyDescent="0.25">
      <c r="A31" s="86">
        <v>107377</v>
      </c>
      <c r="B31" s="87" t="s">
        <v>958</v>
      </c>
      <c r="C31" s="87" t="s">
        <v>994</v>
      </c>
      <c r="D31" s="88" t="s">
        <v>689</v>
      </c>
      <c r="E31" s="89">
        <v>40168</v>
      </c>
      <c r="F31" s="90" t="s">
        <v>16</v>
      </c>
      <c r="G31" s="91" t="s">
        <v>47</v>
      </c>
      <c r="H31" s="92" t="s">
        <v>48</v>
      </c>
    </row>
    <row r="32" spans="1:8" s="93" customFormat="1" x14ac:dyDescent="0.25">
      <c r="A32" s="86">
        <v>100512</v>
      </c>
      <c r="B32" s="87" t="s">
        <v>1048</v>
      </c>
      <c r="C32" s="87" t="s">
        <v>329</v>
      </c>
      <c r="D32" s="88" t="s">
        <v>689</v>
      </c>
      <c r="E32" s="89">
        <v>40068</v>
      </c>
      <c r="F32" s="90" t="s">
        <v>15</v>
      </c>
      <c r="G32" s="91" t="s">
        <v>47</v>
      </c>
      <c r="H32" s="92" t="s">
        <v>48</v>
      </c>
    </row>
    <row r="33" spans="1:8" s="93" customFormat="1" x14ac:dyDescent="0.25">
      <c r="A33" s="86">
        <v>107635</v>
      </c>
      <c r="B33" s="87" t="s">
        <v>977</v>
      </c>
      <c r="C33" s="87" t="s">
        <v>978</v>
      </c>
      <c r="D33" s="88" t="s">
        <v>689</v>
      </c>
      <c r="E33" s="89">
        <v>40044</v>
      </c>
      <c r="F33" s="90" t="s">
        <v>16</v>
      </c>
      <c r="G33" s="91" t="s">
        <v>53</v>
      </c>
      <c r="H33" s="92" t="s">
        <v>48</v>
      </c>
    </row>
    <row r="34" spans="1:8" s="93" customFormat="1" x14ac:dyDescent="0.25">
      <c r="A34" s="86">
        <v>116177</v>
      </c>
      <c r="B34" s="87" t="s">
        <v>982</v>
      </c>
      <c r="C34" s="87" t="s">
        <v>279</v>
      </c>
      <c r="D34" s="88" t="s">
        <v>689</v>
      </c>
      <c r="E34" s="89">
        <v>39969</v>
      </c>
      <c r="F34" s="90" t="s">
        <v>15</v>
      </c>
      <c r="G34" s="91" t="s">
        <v>47</v>
      </c>
      <c r="H34" s="92" t="s">
        <v>48</v>
      </c>
    </row>
    <row r="35" spans="1:8" s="93" customFormat="1" x14ac:dyDescent="0.25">
      <c r="A35" s="86">
        <v>110860</v>
      </c>
      <c r="B35" s="87" t="s">
        <v>1036</v>
      </c>
      <c r="C35" s="87" t="s">
        <v>1037</v>
      </c>
      <c r="D35" s="88" t="s">
        <v>689</v>
      </c>
      <c r="E35" s="89">
        <v>39911</v>
      </c>
      <c r="F35" s="90" t="s">
        <v>15</v>
      </c>
      <c r="G35" s="91" t="s">
        <v>47</v>
      </c>
      <c r="H35" s="92" t="s">
        <v>59</v>
      </c>
    </row>
    <row r="36" spans="1:8" s="93" customFormat="1" x14ac:dyDescent="0.25">
      <c r="A36" s="86">
        <v>95621</v>
      </c>
      <c r="B36" s="87" t="s">
        <v>1101</v>
      </c>
      <c r="C36" s="87" t="s">
        <v>284</v>
      </c>
      <c r="D36" s="88" t="s">
        <v>689</v>
      </c>
      <c r="E36" s="89">
        <v>39204</v>
      </c>
      <c r="F36" s="90" t="s">
        <v>15</v>
      </c>
      <c r="G36" s="91" t="s">
        <v>47</v>
      </c>
      <c r="H36" s="92" t="s">
        <v>48</v>
      </c>
    </row>
    <row r="37" spans="1:8" s="93" customFormat="1" x14ac:dyDescent="0.25">
      <c r="A37" s="86">
        <v>300906</v>
      </c>
      <c r="B37" s="87" t="s">
        <v>810</v>
      </c>
      <c r="C37" s="87" t="s">
        <v>1004</v>
      </c>
      <c r="D37" s="88" t="s">
        <v>689</v>
      </c>
      <c r="E37" s="89">
        <v>39748</v>
      </c>
      <c r="F37" s="90" t="s">
        <v>15</v>
      </c>
      <c r="G37" s="91" t="s">
        <v>47</v>
      </c>
      <c r="H37" s="92" t="s">
        <v>48</v>
      </c>
    </row>
    <row r="38" spans="1:8" s="93" customFormat="1" x14ac:dyDescent="0.25">
      <c r="A38" s="86">
        <v>111775</v>
      </c>
      <c r="B38" s="87" t="s">
        <v>999</v>
      </c>
      <c r="C38" s="87" t="s">
        <v>1000</v>
      </c>
      <c r="D38" s="88" t="s">
        <v>689</v>
      </c>
      <c r="E38" s="89">
        <v>39723</v>
      </c>
      <c r="F38" s="90" t="s">
        <v>15</v>
      </c>
      <c r="G38" s="91" t="s">
        <v>47</v>
      </c>
      <c r="H38" s="92" t="s">
        <v>48</v>
      </c>
    </row>
    <row r="39" spans="1:8" s="93" customFormat="1" x14ac:dyDescent="0.25">
      <c r="A39" s="86">
        <v>107762</v>
      </c>
      <c r="B39" s="87" t="s">
        <v>835</v>
      </c>
      <c r="C39" s="87" t="s">
        <v>834</v>
      </c>
      <c r="D39" s="88" t="s">
        <v>689</v>
      </c>
      <c r="E39" s="89">
        <v>38856</v>
      </c>
      <c r="F39" s="90" t="s">
        <v>15</v>
      </c>
      <c r="G39" s="91" t="s">
        <v>47</v>
      </c>
      <c r="H39" s="92" t="s">
        <v>59</v>
      </c>
    </row>
    <row r="40" spans="1:8" s="93" customFormat="1" x14ac:dyDescent="0.25">
      <c r="A40" s="86">
        <v>109296</v>
      </c>
      <c r="B40" s="87" t="s">
        <v>1007</v>
      </c>
      <c r="C40" s="87" t="s">
        <v>1008</v>
      </c>
      <c r="D40" s="88" t="s">
        <v>689</v>
      </c>
      <c r="E40" s="89">
        <v>39550</v>
      </c>
      <c r="F40" s="90" t="s">
        <v>15</v>
      </c>
      <c r="G40" s="91" t="s">
        <v>47</v>
      </c>
      <c r="H40" s="92" t="s">
        <v>48</v>
      </c>
    </row>
    <row r="41" spans="1:8" s="93" customFormat="1" x14ac:dyDescent="0.25">
      <c r="A41" s="86">
        <v>111780</v>
      </c>
      <c r="B41" s="87" t="s">
        <v>998</v>
      </c>
      <c r="C41" s="87" t="s">
        <v>862</v>
      </c>
      <c r="D41" s="88" t="s">
        <v>689</v>
      </c>
      <c r="E41" s="89">
        <v>39994</v>
      </c>
      <c r="F41" s="90" t="s">
        <v>15</v>
      </c>
      <c r="G41" s="91" t="s">
        <v>47</v>
      </c>
      <c r="H41" s="92" t="s">
        <v>59</v>
      </c>
    </row>
    <row r="42" spans="1:8" s="93" customFormat="1" x14ac:dyDescent="0.25">
      <c r="A42" s="86">
        <v>90513</v>
      </c>
      <c r="B42" s="87" t="s">
        <v>285</v>
      </c>
      <c r="C42" s="87" t="s">
        <v>284</v>
      </c>
      <c r="D42" s="88" t="s">
        <v>689</v>
      </c>
      <c r="E42" s="89">
        <v>39176</v>
      </c>
      <c r="F42" s="90" t="s">
        <v>15</v>
      </c>
      <c r="G42" s="91" t="s">
        <v>47</v>
      </c>
      <c r="H42" s="92" t="s">
        <v>59</v>
      </c>
    </row>
    <row r="43" spans="1:8" s="93" customFormat="1" x14ac:dyDescent="0.25">
      <c r="A43" s="86">
        <v>83339</v>
      </c>
      <c r="B43" s="87" t="s">
        <v>473</v>
      </c>
      <c r="C43" s="87" t="s">
        <v>273</v>
      </c>
      <c r="D43" s="88" t="s">
        <v>689</v>
      </c>
      <c r="E43" s="89">
        <v>39130</v>
      </c>
      <c r="F43" s="90" t="s">
        <v>15</v>
      </c>
      <c r="G43" s="91" t="s">
        <v>47</v>
      </c>
      <c r="H43" s="92" t="s">
        <v>48</v>
      </c>
    </row>
    <row r="44" spans="1:8" s="93" customFormat="1" x14ac:dyDescent="0.25">
      <c r="A44" s="86">
        <v>72123</v>
      </c>
      <c r="B44" s="87" t="s">
        <v>324</v>
      </c>
      <c r="C44" s="87" t="s">
        <v>282</v>
      </c>
      <c r="D44" s="88" t="s">
        <v>689</v>
      </c>
      <c r="E44" s="89">
        <v>38735</v>
      </c>
      <c r="F44" s="90" t="s">
        <v>15</v>
      </c>
      <c r="G44" s="91" t="s">
        <v>47</v>
      </c>
      <c r="H44" s="92" t="s">
        <v>59</v>
      </c>
    </row>
    <row r="45" spans="1:8" s="93" customFormat="1" x14ac:dyDescent="0.25">
      <c r="A45" s="86">
        <v>79077</v>
      </c>
      <c r="B45" s="87" t="s">
        <v>351</v>
      </c>
      <c r="C45" s="87" t="s">
        <v>279</v>
      </c>
      <c r="D45" s="88" t="s">
        <v>689</v>
      </c>
      <c r="E45" s="89">
        <v>39380</v>
      </c>
      <c r="F45" s="90" t="s">
        <v>15</v>
      </c>
      <c r="G45" s="91" t="s">
        <v>47</v>
      </c>
      <c r="H45" s="92" t="s">
        <v>59</v>
      </c>
    </row>
    <row r="46" spans="1:8" s="93" customFormat="1" x14ac:dyDescent="0.25">
      <c r="A46" s="86">
        <v>67958</v>
      </c>
      <c r="B46" s="87" t="s">
        <v>416</v>
      </c>
      <c r="C46" s="87" t="s">
        <v>332</v>
      </c>
      <c r="D46" s="88" t="s">
        <v>689</v>
      </c>
      <c r="E46" s="89">
        <v>38741</v>
      </c>
      <c r="F46" s="90" t="s">
        <v>16</v>
      </c>
      <c r="G46" s="91" t="s">
        <v>47</v>
      </c>
      <c r="H46" s="92" t="s">
        <v>59</v>
      </c>
    </row>
    <row r="47" spans="1:8" s="93" customFormat="1" x14ac:dyDescent="0.25">
      <c r="A47" s="86">
        <v>73803</v>
      </c>
      <c r="B47" s="87" t="s">
        <v>371</v>
      </c>
      <c r="C47" s="87" t="s">
        <v>543</v>
      </c>
      <c r="D47" s="88" t="s">
        <v>689</v>
      </c>
      <c r="E47" s="89">
        <v>38684</v>
      </c>
      <c r="F47" s="90" t="s">
        <v>15</v>
      </c>
      <c r="G47" s="91" t="s">
        <v>47</v>
      </c>
      <c r="H47" s="92" t="s">
        <v>59</v>
      </c>
    </row>
    <row r="48" spans="1:8" s="93" customFormat="1" x14ac:dyDescent="0.25">
      <c r="A48" s="86">
        <v>89827</v>
      </c>
      <c r="B48" s="87" t="s">
        <v>639</v>
      </c>
      <c r="C48" s="87" t="s">
        <v>458</v>
      </c>
      <c r="D48" s="88" t="s">
        <v>689</v>
      </c>
      <c r="E48" s="89">
        <v>38454</v>
      </c>
      <c r="F48" s="90" t="s">
        <v>15</v>
      </c>
      <c r="G48" s="91" t="s">
        <v>47</v>
      </c>
      <c r="H48" s="92" t="s">
        <v>59</v>
      </c>
    </row>
    <row r="49" spans="1:8" s="93" customFormat="1" x14ac:dyDescent="0.25">
      <c r="A49" s="86">
        <v>77273</v>
      </c>
      <c r="B49" s="87" t="s">
        <v>601</v>
      </c>
      <c r="C49" s="87" t="s">
        <v>399</v>
      </c>
      <c r="D49" s="88" t="s">
        <v>689</v>
      </c>
      <c r="E49" s="89">
        <v>38338</v>
      </c>
      <c r="F49" s="90" t="s">
        <v>15</v>
      </c>
      <c r="G49" s="91" t="s">
        <v>47</v>
      </c>
      <c r="H49" s="92" t="s">
        <v>59</v>
      </c>
    </row>
    <row r="50" spans="1:8" s="93" customFormat="1" x14ac:dyDescent="0.25">
      <c r="A50" s="86">
        <v>82186</v>
      </c>
      <c r="B50" s="87" t="s">
        <v>563</v>
      </c>
      <c r="C50" s="87" t="s">
        <v>562</v>
      </c>
      <c r="D50" s="88" t="s">
        <v>689</v>
      </c>
      <c r="E50" s="89">
        <v>37767</v>
      </c>
      <c r="F50" s="90" t="s">
        <v>15</v>
      </c>
      <c r="G50" s="91" t="s">
        <v>47</v>
      </c>
      <c r="H50" s="92" t="s">
        <v>59</v>
      </c>
    </row>
    <row r="51" spans="1:8" s="93" customFormat="1" x14ac:dyDescent="0.25">
      <c r="A51" s="86">
        <v>64103</v>
      </c>
      <c r="B51" s="87" t="s">
        <v>521</v>
      </c>
      <c r="C51" s="87" t="s">
        <v>520</v>
      </c>
      <c r="D51" s="88" t="s">
        <v>689</v>
      </c>
      <c r="E51" s="89">
        <v>37747</v>
      </c>
      <c r="F51" s="90" t="s">
        <v>15</v>
      </c>
      <c r="G51" s="91" t="s">
        <v>47</v>
      </c>
      <c r="H51" s="92" t="s">
        <v>59</v>
      </c>
    </row>
    <row r="52" spans="1:8" s="93" customFormat="1" x14ac:dyDescent="0.25">
      <c r="A52" s="86">
        <v>72718</v>
      </c>
      <c r="B52" s="87" t="s">
        <v>309</v>
      </c>
      <c r="C52" s="87" t="s">
        <v>443</v>
      </c>
      <c r="D52" s="88" t="s">
        <v>689</v>
      </c>
      <c r="E52" s="89">
        <v>38561</v>
      </c>
      <c r="F52" s="90" t="s">
        <v>15</v>
      </c>
      <c r="G52" s="91" t="s">
        <v>47</v>
      </c>
      <c r="H52" s="92" t="s">
        <v>48</v>
      </c>
    </row>
    <row r="53" spans="1:8" s="93" customFormat="1" x14ac:dyDescent="0.25">
      <c r="A53" s="86">
        <v>72554</v>
      </c>
      <c r="B53" s="87" t="s">
        <v>455</v>
      </c>
      <c r="C53" s="87" t="s">
        <v>377</v>
      </c>
      <c r="D53" s="88" t="s">
        <v>689</v>
      </c>
      <c r="E53" s="89">
        <v>38111</v>
      </c>
      <c r="F53" s="90" t="s">
        <v>16</v>
      </c>
      <c r="G53" s="91" t="s">
        <v>47</v>
      </c>
      <c r="H53" s="92" t="s">
        <v>59</v>
      </c>
    </row>
    <row r="54" spans="1:8" s="93" customFormat="1" x14ac:dyDescent="0.25">
      <c r="A54" s="86">
        <v>61332</v>
      </c>
      <c r="B54" s="87" t="s">
        <v>952</v>
      </c>
      <c r="C54" s="87" t="s">
        <v>953</v>
      </c>
      <c r="D54" s="88" t="s">
        <v>689</v>
      </c>
      <c r="E54" s="89">
        <v>38046</v>
      </c>
      <c r="F54" s="90" t="s">
        <v>17</v>
      </c>
      <c r="G54" s="91" t="s">
        <v>53</v>
      </c>
      <c r="H54" s="92" t="s">
        <v>59</v>
      </c>
    </row>
    <row r="55" spans="1:8" s="93" customFormat="1" x14ac:dyDescent="0.25">
      <c r="A55" s="86">
        <v>55520</v>
      </c>
      <c r="B55" s="87" t="s">
        <v>584</v>
      </c>
      <c r="C55" s="87" t="s">
        <v>279</v>
      </c>
      <c r="D55" s="88" t="s">
        <v>689</v>
      </c>
      <c r="E55" s="89">
        <v>37946</v>
      </c>
      <c r="F55" s="90" t="s">
        <v>15</v>
      </c>
      <c r="G55" s="91" t="s">
        <v>47</v>
      </c>
      <c r="H55" s="92" t="s">
        <v>59</v>
      </c>
    </row>
    <row r="56" spans="1:8" s="93" customFormat="1" x14ac:dyDescent="0.25">
      <c r="A56" s="86">
        <v>56886</v>
      </c>
      <c r="B56" s="87" t="s">
        <v>557</v>
      </c>
      <c r="C56" s="87" t="s">
        <v>556</v>
      </c>
      <c r="D56" s="88" t="s">
        <v>689</v>
      </c>
      <c r="E56" s="89">
        <v>37842</v>
      </c>
      <c r="F56" s="90" t="s">
        <v>15</v>
      </c>
      <c r="G56" s="91" t="s">
        <v>47</v>
      </c>
      <c r="H56" s="92" t="s">
        <v>59</v>
      </c>
    </row>
    <row r="57" spans="1:8" s="93" customFormat="1" x14ac:dyDescent="0.25">
      <c r="A57" s="86">
        <v>64494</v>
      </c>
      <c r="B57" s="87" t="s">
        <v>452</v>
      </c>
      <c r="C57" s="87" t="s">
        <v>451</v>
      </c>
      <c r="D57" s="88" t="s">
        <v>689</v>
      </c>
      <c r="E57" s="89">
        <v>37829</v>
      </c>
      <c r="F57" s="90" t="s">
        <v>15</v>
      </c>
      <c r="G57" s="91" t="s">
        <v>47</v>
      </c>
      <c r="H57" s="92" t="s">
        <v>59</v>
      </c>
    </row>
    <row r="58" spans="1:8" s="93" customFormat="1" x14ac:dyDescent="0.25">
      <c r="A58" s="86">
        <v>64287</v>
      </c>
      <c r="B58" s="87" t="s">
        <v>582</v>
      </c>
      <c r="C58" s="87" t="s">
        <v>583</v>
      </c>
      <c r="D58" s="88" t="s">
        <v>689</v>
      </c>
      <c r="E58" s="89">
        <v>37447</v>
      </c>
      <c r="F58" s="90" t="s">
        <v>15</v>
      </c>
      <c r="G58" s="91" t="s">
        <v>47</v>
      </c>
      <c r="H58" s="92" t="s">
        <v>59</v>
      </c>
    </row>
    <row r="59" spans="1:8" s="93" customFormat="1" x14ac:dyDescent="0.25">
      <c r="A59" s="86">
        <v>78101</v>
      </c>
      <c r="B59" s="87" t="s">
        <v>432</v>
      </c>
      <c r="C59" s="87" t="s">
        <v>431</v>
      </c>
      <c r="D59" s="88" t="s">
        <v>689</v>
      </c>
      <c r="E59" s="89">
        <v>38632</v>
      </c>
      <c r="F59" s="90" t="s">
        <v>16</v>
      </c>
      <c r="G59" s="91" t="s">
        <v>47</v>
      </c>
      <c r="H59" s="92" t="s">
        <v>48</v>
      </c>
    </row>
    <row r="60" spans="1:8" s="93" customFormat="1" x14ac:dyDescent="0.25">
      <c r="A60" s="86">
        <v>81899</v>
      </c>
      <c r="B60" s="87" t="s">
        <v>356</v>
      </c>
      <c r="C60" s="87" t="s">
        <v>388</v>
      </c>
      <c r="D60" s="88" t="s">
        <v>689</v>
      </c>
      <c r="E60" s="89">
        <v>38765</v>
      </c>
      <c r="F60" s="90" t="s">
        <v>15</v>
      </c>
      <c r="G60" s="91" t="s">
        <v>47</v>
      </c>
      <c r="H60" s="92" t="s">
        <v>48</v>
      </c>
    </row>
    <row r="61" spans="1:8" s="93" customFormat="1" x14ac:dyDescent="0.25">
      <c r="A61" s="86">
        <v>82151</v>
      </c>
      <c r="B61" s="87" t="s">
        <v>299</v>
      </c>
      <c r="C61" s="87" t="s">
        <v>298</v>
      </c>
      <c r="D61" s="88" t="s">
        <v>689</v>
      </c>
      <c r="E61" s="89">
        <v>39359</v>
      </c>
      <c r="F61" s="90" t="s">
        <v>15</v>
      </c>
      <c r="G61" s="91" t="s">
        <v>47</v>
      </c>
      <c r="H61" s="92" t="s">
        <v>59</v>
      </c>
    </row>
    <row r="62" spans="1:8" s="93" customFormat="1" x14ac:dyDescent="0.25">
      <c r="A62" s="86">
        <v>71654</v>
      </c>
      <c r="B62" s="87" t="s">
        <v>535</v>
      </c>
      <c r="C62" s="87" t="s">
        <v>534</v>
      </c>
      <c r="D62" s="88" t="s">
        <v>689</v>
      </c>
      <c r="E62" s="89">
        <v>38703</v>
      </c>
      <c r="F62" s="90" t="s">
        <v>15</v>
      </c>
      <c r="G62" s="91" t="s">
        <v>47</v>
      </c>
      <c r="H62" s="92" t="s">
        <v>59</v>
      </c>
    </row>
    <row r="63" spans="1:8" s="93" customFormat="1" x14ac:dyDescent="0.25">
      <c r="A63" s="86">
        <v>77659</v>
      </c>
      <c r="B63" s="87" t="s">
        <v>455</v>
      </c>
      <c r="C63" s="87" t="s">
        <v>454</v>
      </c>
      <c r="D63" s="88" t="s">
        <v>689</v>
      </c>
      <c r="E63" s="89">
        <v>38887</v>
      </c>
      <c r="F63" s="90" t="s">
        <v>16</v>
      </c>
      <c r="G63" s="91" t="s">
        <v>47</v>
      </c>
      <c r="H63" s="92" t="s">
        <v>48</v>
      </c>
    </row>
    <row r="64" spans="1:8" s="93" customFormat="1" x14ac:dyDescent="0.25">
      <c r="A64" s="86">
        <v>74823</v>
      </c>
      <c r="B64" s="87" t="s">
        <v>537</v>
      </c>
      <c r="C64" s="87" t="s">
        <v>294</v>
      </c>
      <c r="D64" s="88" t="s">
        <v>689</v>
      </c>
      <c r="E64" s="89">
        <v>38852</v>
      </c>
      <c r="F64" s="90" t="s">
        <v>15</v>
      </c>
      <c r="G64" s="91" t="s">
        <v>47</v>
      </c>
      <c r="H64" s="92" t="s">
        <v>59</v>
      </c>
    </row>
    <row r="65" spans="1:8" s="93" customFormat="1" x14ac:dyDescent="0.25">
      <c r="A65" s="86">
        <v>91840</v>
      </c>
      <c r="B65" s="87" t="s">
        <v>505</v>
      </c>
      <c r="C65" s="87" t="s">
        <v>1033</v>
      </c>
      <c r="D65" s="88" t="s">
        <v>689</v>
      </c>
      <c r="E65" s="89">
        <v>38665</v>
      </c>
      <c r="F65" s="90" t="s">
        <v>15</v>
      </c>
      <c r="G65" s="91" t="s">
        <v>47</v>
      </c>
      <c r="H65" s="92" t="s">
        <v>48</v>
      </c>
    </row>
    <row r="66" spans="1:8" s="93" customFormat="1" x14ac:dyDescent="0.25">
      <c r="A66" s="86">
        <v>78923</v>
      </c>
      <c r="B66" s="87" t="s">
        <v>469</v>
      </c>
      <c r="C66" s="87" t="s">
        <v>468</v>
      </c>
      <c r="D66" s="88" t="s">
        <v>689</v>
      </c>
      <c r="E66" s="89">
        <v>38837</v>
      </c>
      <c r="F66" s="90" t="s">
        <v>15</v>
      </c>
      <c r="G66" s="91" t="s">
        <v>53</v>
      </c>
      <c r="H66" s="92" t="s">
        <v>48</v>
      </c>
    </row>
    <row r="67" spans="1:8" s="93" customFormat="1" x14ac:dyDescent="0.25">
      <c r="A67" s="86">
        <v>88645</v>
      </c>
      <c r="B67" s="87" t="s">
        <v>503</v>
      </c>
      <c r="C67" s="87" t="s">
        <v>502</v>
      </c>
      <c r="D67" s="88" t="s">
        <v>689</v>
      </c>
      <c r="E67" s="89">
        <v>38918</v>
      </c>
      <c r="F67" s="90" t="s">
        <v>15</v>
      </c>
      <c r="G67" s="91" t="s">
        <v>47</v>
      </c>
      <c r="H67" s="92" t="s">
        <v>48</v>
      </c>
    </row>
    <row r="68" spans="1:8" s="93" customFormat="1" x14ac:dyDescent="0.25">
      <c r="A68" s="86">
        <v>87148</v>
      </c>
      <c r="B68" s="87" t="s">
        <v>578</v>
      </c>
      <c r="C68" s="87" t="s">
        <v>577</v>
      </c>
      <c r="D68" s="88" t="s">
        <v>689</v>
      </c>
      <c r="E68" s="89">
        <v>38343</v>
      </c>
      <c r="F68" s="90" t="s">
        <v>15</v>
      </c>
      <c r="G68" s="91" t="s">
        <v>47</v>
      </c>
      <c r="H68" s="92" t="s">
        <v>59</v>
      </c>
    </row>
    <row r="69" spans="1:8" s="93" customFormat="1" x14ac:dyDescent="0.25">
      <c r="A69" s="86">
        <v>79558</v>
      </c>
      <c r="B69" s="87" t="s">
        <v>224</v>
      </c>
      <c r="C69" s="87" t="s">
        <v>592</v>
      </c>
      <c r="D69" s="88" t="s">
        <v>689</v>
      </c>
      <c r="E69" s="89">
        <v>38678</v>
      </c>
      <c r="F69" s="90" t="s">
        <v>15</v>
      </c>
      <c r="G69" s="91" t="s">
        <v>47</v>
      </c>
      <c r="H69" s="92" t="s">
        <v>48</v>
      </c>
    </row>
    <row r="70" spans="1:8" s="93" customFormat="1" x14ac:dyDescent="0.25">
      <c r="A70" s="86">
        <v>72505</v>
      </c>
      <c r="B70" s="87" t="s">
        <v>553</v>
      </c>
      <c r="C70" s="87" t="s">
        <v>273</v>
      </c>
      <c r="D70" s="88" t="s">
        <v>689</v>
      </c>
      <c r="E70" s="89">
        <v>39103</v>
      </c>
      <c r="F70" s="90" t="s">
        <v>15</v>
      </c>
      <c r="G70" s="91" t="s">
        <v>47</v>
      </c>
      <c r="H70" s="92" t="s">
        <v>59</v>
      </c>
    </row>
    <row r="71" spans="1:8" s="93" customFormat="1" x14ac:dyDescent="0.25">
      <c r="A71" s="86">
        <v>96542</v>
      </c>
      <c r="B71" s="87" t="s">
        <v>291</v>
      </c>
      <c r="C71" s="87" t="s">
        <v>290</v>
      </c>
      <c r="D71" s="88" t="s">
        <v>689</v>
      </c>
      <c r="E71" s="89">
        <v>38598</v>
      </c>
      <c r="F71" s="90" t="s">
        <v>15</v>
      </c>
      <c r="G71" s="91" t="s">
        <v>47</v>
      </c>
      <c r="H71" s="92" t="s">
        <v>48</v>
      </c>
    </row>
    <row r="72" spans="1:8" s="93" customFormat="1" x14ac:dyDescent="0.25">
      <c r="A72" s="86">
        <v>73759</v>
      </c>
      <c r="B72" s="87" t="s">
        <v>313</v>
      </c>
      <c r="C72" s="87" t="s">
        <v>312</v>
      </c>
      <c r="D72" s="88" t="s">
        <v>689</v>
      </c>
      <c r="E72" s="89">
        <v>38781</v>
      </c>
      <c r="F72" s="90" t="s">
        <v>15</v>
      </c>
      <c r="G72" s="91" t="s">
        <v>47</v>
      </c>
      <c r="H72" s="92" t="s">
        <v>48</v>
      </c>
    </row>
    <row r="73" spans="1:8" s="93" customFormat="1" x14ac:dyDescent="0.25">
      <c r="A73" s="86">
        <v>74289</v>
      </c>
      <c r="B73" s="87" t="s">
        <v>1068</v>
      </c>
      <c r="C73" s="87" t="s">
        <v>1103</v>
      </c>
      <c r="D73" s="88" t="s">
        <v>689</v>
      </c>
      <c r="E73" s="89">
        <v>39272</v>
      </c>
      <c r="F73" s="90" t="s">
        <v>15</v>
      </c>
      <c r="G73" s="91" t="s">
        <v>47</v>
      </c>
      <c r="H73" s="92" t="s">
        <v>48</v>
      </c>
    </row>
    <row r="74" spans="1:8" s="93" customFormat="1" x14ac:dyDescent="0.25">
      <c r="A74" s="86">
        <v>87062</v>
      </c>
      <c r="B74" s="87" t="s">
        <v>599</v>
      </c>
      <c r="C74" s="87" t="s">
        <v>265</v>
      </c>
      <c r="D74" s="88" t="s">
        <v>689</v>
      </c>
      <c r="E74" s="89">
        <v>38896</v>
      </c>
      <c r="F74" s="90" t="s">
        <v>15</v>
      </c>
      <c r="G74" s="91" t="s">
        <v>47</v>
      </c>
      <c r="H74" s="92" t="s">
        <v>48</v>
      </c>
    </row>
    <row r="75" spans="1:8" s="93" customFormat="1" x14ac:dyDescent="0.25">
      <c r="A75" s="86">
        <v>94485</v>
      </c>
      <c r="B75" s="87" t="s">
        <v>510</v>
      </c>
      <c r="C75" s="87" t="s">
        <v>509</v>
      </c>
      <c r="D75" s="88" t="s">
        <v>689</v>
      </c>
      <c r="E75" s="89">
        <v>38805</v>
      </c>
      <c r="F75" s="90" t="s">
        <v>15</v>
      </c>
      <c r="G75" s="91" t="s">
        <v>47</v>
      </c>
      <c r="H75" s="92" t="s">
        <v>48</v>
      </c>
    </row>
    <row r="76" spans="1:8" s="93" customFormat="1" x14ac:dyDescent="0.25">
      <c r="A76" s="86">
        <v>64693</v>
      </c>
      <c r="B76" s="87" t="s">
        <v>158</v>
      </c>
      <c r="C76" s="87" t="s">
        <v>314</v>
      </c>
      <c r="D76" s="88" t="s">
        <v>689</v>
      </c>
      <c r="E76" s="89">
        <v>38988</v>
      </c>
      <c r="F76" s="90" t="s">
        <v>15</v>
      </c>
      <c r="G76" s="91" t="s">
        <v>47</v>
      </c>
      <c r="H76" s="92" t="s">
        <v>48</v>
      </c>
    </row>
    <row r="77" spans="1:8" s="93" customFormat="1" x14ac:dyDescent="0.25">
      <c r="A77" s="86">
        <v>75119</v>
      </c>
      <c r="B77" s="87" t="s">
        <v>306</v>
      </c>
      <c r="C77" s="87" t="s">
        <v>305</v>
      </c>
      <c r="D77" s="88" t="s">
        <v>689</v>
      </c>
      <c r="E77" s="89">
        <v>38359</v>
      </c>
      <c r="F77" s="90" t="s">
        <v>15</v>
      </c>
      <c r="G77" s="91" t="s">
        <v>47</v>
      </c>
      <c r="H77" s="92" t="s">
        <v>48</v>
      </c>
    </row>
    <row r="78" spans="1:8" s="93" customFormat="1" x14ac:dyDescent="0.25">
      <c r="A78" s="86">
        <v>90519</v>
      </c>
      <c r="B78" s="87" t="s">
        <v>317</v>
      </c>
      <c r="C78" s="87" t="s">
        <v>316</v>
      </c>
      <c r="D78" s="88" t="s">
        <v>689</v>
      </c>
      <c r="E78" s="89">
        <v>39238</v>
      </c>
      <c r="F78" s="90" t="s">
        <v>15</v>
      </c>
      <c r="G78" s="91" t="s">
        <v>47</v>
      </c>
      <c r="H78" s="92" t="s">
        <v>48</v>
      </c>
    </row>
    <row r="79" spans="1:8" s="93" customFormat="1" x14ac:dyDescent="0.25">
      <c r="A79" s="86">
        <v>79925</v>
      </c>
      <c r="B79" s="87" t="s">
        <v>513</v>
      </c>
      <c r="C79" s="87" t="s">
        <v>316</v>
      </c>
      <c r="D79" s="88" t="s">
        <v>689</v>
      </c>
      <c r="E79" s="89">
        <v>39189</v>
      </c>
      <c r="F79" s="90" t="s">
        <v>15</v>
      </c>
      <c r="G79" s="91" t="s">
        <v>47</v>
      </c>
      <c r="H79" s="92" t="s">
        <v>48</v>
      </c>
    </row>
    <row r="80" spans="1:8" s="93" customFormat="1" x14ac:dyDescent="0.25">
      <c r="A80" s="86">
        <v>87602</v>
      </c>
      <c r="B80" s="87" t="s">
        <v>658</v>
      </c>
      <c r="C80" s="87" t="s">
        <v>300</v>
      </c>
      <c r="D80" s="88" t="s">
        <v>689</v>
      </c>
      <c r="E80" s="89">
        <v>39175</v>
      </c>
      <c r="F80" s="90" t="s">
        <v>15</v>
      </c>
      <c r="G80" s="91" t="s">
        <v>47</v>
      </c>
      <c r="H80" s="92" t="s">
        <v>59</v>
      </c>
    </row>
    <row r="81" spans="1:8" s="93" customFormat="1" x14ac:dyDescent="0.25">
      <c r="A81" s="86">
        <v>87143</v>
      </c>
      <c r="B81" s="87" t="s">
        <v>175</v>
      </c>
      <c r="C81" s="87" t="s">
        <v>319</v>
      </c>
      <c r="D81" s="88" t="s">
        <v>689</v>
      </c>
      <c r="E81" s="89">
        <v>39239</v>
      </c>
      <c r="F81" s="90" t="s">
        <v>15</v>
      </c>
      <c r="G81" s="91" t="s">
        <v>47</v>
      </c>
      <c r="H81" s="92" t="s">
        <v>59</v>
      </c>
    </row>
    <row r="82" spans="1:8" s="93" customFormat="1" x14ac:dyDescent="0.25">
      <c r="A82" s="86">
        <v>97854</v>
      </c>
      <c r="B82" s="87" t="s">
        <v>1174</v>
      </c>
      <c r="C82" s="87" t="s">
        <v>314</v>
      </c>
      <c r="D82" s="88" t="s">
        <v>689</v>
      </c>
      <c r="E82" s="89">
        <v>38688</v>
      </c>
      <c r="F82" s="90" t="s">
        <v>16</v>
      </c>
      <c r="G82" s="91" t="s">
        <v>47</v>
      </c>
      <c r="H82" s="92" t="s">
        <v>48</v>
      </c>
    </row>
    <row r="83" spans="1:8" s="93" customFormat="1" x14ac:dyDescent="0.25">
      <c r="A83" s="86">
        <v>87626</v>
      </c>
      <c r="B83" s="87" t="s">
        <v>817</v>
      </c>
      <c r="C83" s="87" t="s">
        <v>286</v>
      </c>
      <c r="D83" s="88" t="s">
        <v>689</v>
      </c>
      <c r="E83" s="89">
        <v>39497</v>
      </c>
      <c r="F83" s="90" t="s">
        <v>15</v>
      </c>
      <c r="G83" s="91" t="s">
        <v>47</v>
      </c>
      <c r="H83" s="92" t="s">
        <v>48</v>
      </c>
    </row>
    <row r="84" spans="1:8" s="93" customFormat="1" x14ac:dyDescent="0.25">
      <c r="A84" s="86">
        <v>83136</v>
      </c>
      <c r="B84" s="87" t="s">
        <v>264</v>
      </c>
      <c r="C84" s="87" t="s">
        <v>323</v>
      </c>
      <c r="D84" s="88" t="s">
        <v>689</v>
      </c>
      <c r="E84" s="89">
        <v>38731</v>
      </c>
      <c r="F84" s="90" t="s">
        <v>15</v>
      </c>
      <c r="G84" s="91" t="s">
        <v>47</v>
      </c>
      <c r="H84" s="92" t="s">
        <v>59</v>
      </c>
    </row>
    <row r="85" spans="1:8" s="93" customFormat="1" x14ac:dyDescent="0.25">
      <c r="A85" s="86">
        <v>93632</v>
      </c>
      <c r="B85" s="87" t="s">
        <v>326</v>
      </c>
      <c r="C85" s="87" t="s">
        <v>325</v>
      </c>
      <c r="D85" s="88" t="s">
        <v>689</v>
      </c>
      <c r="E85" s="89">
        <v>39140</v>
      </c>
      <c r="F85" s="90" t="s">
        <v>16</v>
      </c>
      <c r="G85" s="91" t="s">
        <v>47</v>
      </c>
      <c r="H85" s="92" t="s">
        <v>48</v>
      </c>
    </row>
    <row r="86" spans="1:8" s="93" customFormat="1" x14ac:dyDescent="0.25">
      <c r="A86" s="86">
        <v>96551</v>
      </c>
      <c r="B86" s="87" t="s">
        <v>602</v>
      </c>
      <c r="C86" s="87" t="s">
        <v>296</v>
      </c>
      <c r="D86" s="88" t="s">
        <v>689</v>
      </c>
      <c r="E86" s="89">
        <v>38828</v>
      </c>
      <c r="F86" s="90" t="s">
        <v>15</v>
      </c>
      <c r="G86" s="91" t="s">
        <v>47</v>
      </c>
      <c r="H86" s="92" t="s">
        <v>59</v>
      </c>
    </row>
    <row r="87" spans="1:8" s="93" customFormat="1" x14ac:dyDescent="0.25">
      <c r="A87" s="86">
        <v>77788</v>
      </c>
      <c r="B87" s="87" t="s">
        <v>187</v>
      </c>
      <c r="C87" s="87" t="s">
        <v>412</v>
      </c>
      <c r="D87" s="88" t="s">
        <v>689</v>
      </c>
      <c r="E87" s="89">
        <v>38627</v>
      </c>
      <c r="F87" s="90" t="s">
        <v>15</v>
      </c>
      <c r="G87" s="91" t="s">
        <v>47</v>
      </c>
      <c r="H87" s="92" t="s">
        <v>59</v>
      </c>
    </row>
    <row r="88" spans="1:8" s="93" customFormat="1" x14ac:dyDescent="0.25">
      <c r="A88" s="86">
        <v>83137</v>
      </c>
      <c r="B88" s="87" t="s">
        <v>264</v>
      </c>
      <c r="C88" s="87" t="s">
        <v>263</v>
      </c>
      <c r="D88" s="88" t="s">
        <v>689</v>
      </c>
      <c r="E88" s="89">
        <v>38731</v>
      </c>
      <c r="F88" s="90" t="s">
        <v>15</v>
      </c>
      <c r="G88" s="91" t="s">
        <v>47</v>
      </c>
      <c r="H88" s="92" t="s">
        <v>48</v>
      </c>
    </row>
    <row r="89" spans="1:8" s="93" customFormat="1" x14ac:dyDescent="0.25">
      <c r="A89" s="86">
        <v>64946</v>
      </c>
      <c r="B89" s="87" t="s">
        <v>568</v>
      </c>
      <c r="C89" s="87" t="s">
        <v>350</v>
      </c>
      <c r="D89" s="88" t="s">
        <v>689</v>
      </c>
      <c r="E89" s="89">
        <v>37755</v>
      </c>
      <c r="F89" s="90" t="s">
        <v>15</v>
      </c>
      <c r="G89" s="91" t="s">
        <v>47</v>
      </c>
      <c r="H89" s="92" t="s">
        <v>48</v>
      </c>
    </row>
    <row r="90" spans="1:8" s="93" customFormat="1" x14ac:dyDescent="0.25">
      <c r="A90" s="86">
        <v>64289</v>
      </c>
      <c r="B90" s="87" t="s">
        <v>426</v>
      </c>
      <c r="C90" s="87" t="s">
        <v>425</v>
      </c>
      <c r="D90" s="88" t="s">
        <v>689</v>
      </c>
      <c r="E90" s="89">
        <v>37547</v>
      </c>
      <c r="F90" s="90" t="s">
        <v>15</v>
      </c>
      <c r="G90" s="91" t="s">
        <v>47</v>
      </c>
      <c r="H90" s="92" t="s">
        <v>48</v>
      </c>
    </row>
    <row r="91" spans="1:8" s="93" customFormat="1" x14ac:dyDescent="0.25">
      <c r="A91" s="86">
        <v>64827</v>
      </c>
      <c r="B91" s="87" t="s">
        <v>441</v>
      </c>
      <c r="C91" s="87" t="s">
        <v>440</v>
      </c>
      <c r="D91" s="88" t="s">
        <v>689</v>
      </c>
      <c r="E91" s="89">
        <v>38554</v>
      </c>
      <c r="F91" s="90" t="s">
        <v>16</v>
      </c>
      <c r="G91" s="91" t="s">
        <v>47</v>
      </c>
      <c r="H91" s="92" t="s">
        <v>59</v>
      </c>
    </row>
    <row r="92" spans="1:8" s="93" customFormat="1" x14ac:dyDescent="0.25">
      <c r="A92" s="86">
        <v>65124</v>
      </c>
      <c r="B92" s="87" t="s">
        <v>550</v>
      </c>
      <c r="C92" s="87" t="s">
        <v>321</v>
      </c>
      <c r="D92" s="88" t="s">
        <v>689</v>
      </c>
      <c r="E92" s="89">
        <v>38407</v>
      </c>
      <c r="F92" s="90" t="s">
        <v>16</v>
      </c>
      <c r="G92" s="91" t="s">
        <v>47</v>
      </c>
      <c r="H92" s="92" t="s">
        <v>59</v>
      </c>
    </row>
    <row r="93" spans="1:8" s="93" customFormat="1" x14ac:dyDescent="0.25">
      <c r="A93" s="86">
        <v>59245</v>
      </c>
      <c r="B93" s="87" t="s">
        <v>394</v>
      </c>
      <c r="C93" s="87" t="s">
        <v>393</v>
      </c>
      <c r="D93" s="88" t="s">
        <v>689</v>
      </c>
      <c r="E93" s="89">
        <v>37541</v>
      </c>
      <c r="F93" s="90" t="s">
        <v>15</v>
      </c>
      <c r="G93" s="91" t="s">
        <v>47</v>
      </c>
      <c r="H93" s="92" t="s">
        <v>59</v>
      </c>
    </row>
    <row r="94" spans="1:8" s="93" customFormat="1" x14ac:dyDescent="0.25">
      <c r="A94" s="86">
        <v>71836</v>
      </c>
      <c r="B94" s="87" t="s">
        <v>621</v>
      </c>
      <c r="C94" s="87" t="s">
        <v>620</v>
      </c>
      <c r="D94" s="88" t="s">
        <v>689</v>
      </c>
      <c r="E94" s="89">
        <v>37585</v>
      </c>
      <c r="F94" s="90" t="s">
        <v>15</v>
      </c>
      <c r="G94" s="91" t="s">
        <v>47</v>
      </c>
      <c r="H94" s="92" t="s">
        <v>48</v>
      </c>
    </row>
    <row r="95" spans="1:8" s="93" customFormat="1" x14ac:dyDescent="0.25">
      <c r="A95" s="86">
        <v>70753</v>
      </c>
      <c r="B95" s="87" t="s">
        <v>786</v>
      </c>
      <c r="C95" s="87" t="s">
        <v>357</v>
      </c>
      <c r="D95" s="88" t="s">
        <v>689</v>
      </c>
      <c r="E95" s="89">
        <v>38327</v>
      </c>
      <c r="F95" s="90" t="s">
        <v>15</v>
      </c>
      <c r="G95" s="91" t="s">
        <v>47</v>
      </c>
      <c r="H95" s="92" t="s">
        <v>59</v>
      </c>
    </row>
    <row r="96" spans="1:8" s="93" customFormat="1" x14ac:dyDescent="0.25">
      <c r="A96" s="86">
        <v>77497</v>
      </c>
      <c r="B96" s="87" t="s">
        <v>471</v>
      </c>
      <c r="C96" s="87" t="s">
        <v>470</v>
      </c>
      <c r="D96" s="88" t="s">
        <v>689</v>
      </c>
      <c r="E96" s="89">
        <v>38397</v>
      </c>
      <c r="F96" s="90" t="s">
        <v>15</v>
      </c>
      <c r="G96" s="91" t="s">
        <v>47</v>
      </c>
      <c r="H96" s="92" t="s">
        <v>48</v>
      </c>
    </row>
    <row r="97" spans="1:8" s="93" customFormat="1" x14ac:dyDescent="0.25">
      <c r="A97" s="86">
        <v>66595</v>
      </c>
      <c r="B97" s="87" t="s">
        <v>203</v>
      </c>
      <c r="C97" s="87" t="s">
        <v>520</v>
      </c>
      <c r="D97" s="88" t="s">
        <v>689</v>
      </c>
      <c r="E97" s="89">
        <v>37848</v>
      </c>
      <c r="F97" s="90" t="s">
        <v>15</v>
      </c>
      <c r="G97" s="91" t="s">
        <v>47</v>
      </c>
      <c r="H97" s="92" t="s">
        <v>48</v>
      </c>
    </row>
    <row r="98" spans="1:8" s="93" customFormat="1" x14ac:dyDescent="0.25">
      <c r="A98" s="86">
        <v>72354</v>
      </c>
      <c r="B98" s="87" t="s">
        <v>541</v>
      </c>
      <c r="C98" s="87" t="s">
        <v>275</v>
      </c>
      <c r="D98" s="88" t="s">
        <v>689</v>
      </c>
      <c r="E98" s="89">
        <v>38251</v>
      </c>
      <c r="F98" s="90" t="s">
        <v>15</v>
      </c>
      <c r="G98" s="91" t="s">
        <v>47</v>
      </c>
      <c r="H98" s="92" t="s">
        <v>59</v>
      </c>
    </row>
    <row r="99" spans="1:8" s="93" customFormat="1" x14ac:dyDescent="0.25">
      <c r="A99" s="86">
        <v>77495</v>
      </c>
      <c r="B99" s="87" t="s">
        <v>422</v>
      </c>
      <c r="C99" s="87" t="s">
        <v>421</v>
      </c>
      <c r="D99" s="88" t="s">
        <v>689</v>
      </c>
      <c r="E99" s="89">
        <v>37760</v>
      </c>
      <c r="F99" s="90" t="s">
        <v>15</v>
      </c>
      <c r="G99" s="91" t="s">
        <v>47</v>
      </c>
      <c r="H99" s="92" t="s">
        <v>48</v>
      </c>
    </row>
    <row r="100" spans="1:8" s="93" customFormat="1" x14ac:dyDescent="0.25">
      <c r="A100" s="86">
        <v>65114</v>
      </c>
      <c r="B100" s="87" t="s">
        <v>333</v>
      </c>
      <c r="C100" s="87" t="s">
        <v>332</v>
      </c>
      <c r="D100" s="88" t="s">
        <v>689</v>
      </c>
      <c r="E100" s="89">
        <v>38046</v>
      </c>
      <c r="F100" s="90" t="s">
        <v>16</v>
      </c>
      <c r="G100" s="91" t="s">
        <v>47</v>
      </c>
      <c r="H100" s="92" t="s">
        <v>48</v>
      </c>
    </row>
    <row r="101" spans="1:8" s="93" customFormat="1" x14ac:dyDescent="0.25">
      <c r="A101" s="86">
        <v>61629</v>
      </c>
      <c r="B101" s="87" t="s">
        <v>588</v>
      </c>
      <c r="C101" s="87" t="s">
        <v>579</v>
      </c>
      <c r="D101" s="88" t="s">
        <v>689</v>
      </c>
      <c r="E101" s="89">
        <v>38146</v>
      </c>
      <c r="F101" s="90" t="s">
        <v>15</v>
      </c>
      <c r="G101" s="91" t="s">
        <v>47</v>
      </c>
      <c r="H101" s="92" t="s">
        <v>59</v>
      </c>
    </row>
    <row r="102" spans="1:8" s="93" customFormat="1" x14ac:dyDescent="0.25">
      <c r="A102" s="86">
        <v>73151</v>
      </c>
      <c r="B102" s="87" t="s">
        <v>497</v>
      </c>
      <c r="C102" s="87" t="s">
        <v>496</v>
      </c>
      <c r="D102" s="88" t="s">
        <v>689</v>
      </c>
      <c r="E102" s="89">
        <v>37948</v>
      </c>
      <c r="F102" s="90" t="s">
        <v>15</v>
      </c>
      <c r="G102" s="91" t="s">
        <v>47</v>
      </c>
      <c r="H102" s="92" t="s">
        <v>48</v>
      </c>
    </row>
    <row r="103" spans="1:8" s="93" customFormat="1" x14ac:dyDescent="0.25">
      <c r="A103" s="86">
        <v>62715</v>
      </c>
      <c r="B103" s="87" t="s">
        <v>297</v>
      </c>
      <c r="C103" s="87" t="s">
        <v>296</v>
      </c>
      <c r="D103" s="88" t="s">
        <v>689</v>
      </c>
      <c r="E103" s="89">
        <v>38333</v>
      </c>
      <c r="F103" s="90" t="s">
        <v>15</v>
      </c>
      <c r="G103" s="91" t="s">
        <v>47</v>
      </c>
      <c r="H103" s="92" t="s">
        <v>48</v>
      </c>
    </row>
    <row r="104" spans="1:8" s="93" customFormat="1" x14ac:dyDescent="0.25">
      <c r="A104" s="86">
        <v>74993</v>
      </c>
      <c r="B104" s="87" t="s">
        <v>590</v>
      </c>
      <c r="C104" s="87" t="s">
        <v>589</v>
      </c>
      <c r="D104" s="88" t="s">
        <v>689</v>
      </c>
      <c r="E104" s="89">
        <v>37811</v>
      </c>
      <c r="F104" s="90" t="s">
        <v>15</v>
      </c>
      <c r="G104" s="91" t="s">
        <v>47</v>
      </c>
      <c r="H104" s="92" t="s">
        <v>59</v>
      </c>
    </row>
    <row r="105" spans="1:8" s="93" customFormat="1" x14ac:dyDescent="0.25">
      <c r="A105" s="86">
        <v>80683</v>
      </c>
      <c r="B105" s="87" t="s">
        <v>552</v>
      </c>
      <c r="C105" s="87" t="s">
        <v>551</v>
      </c>
      <c r="D105" s="88" t="s">
        <v>689</v>
      </c>
      <c r="E105" s="89">
        <v>38248</v>
      </c>
      <c r="F105" s="90" t="s">
        <v>15</v>
      </c>
      <c r="G105" s="91" t="s">
        <v>47</v>
      </c>
      <c r="H105" s="92" t="s">
        <v>48</v>
      </c>
    </row>
    <row r="106" spans="1:8" s="93" customFormat="1" x14ac:dyDescent="0.25">
      <c r="A106" s="86">
        <v>72425</v>
      </c>
      <c r="B106" s="87" t="s">
        <v>611</v>
      </c>
      <c r="C106" s="87" t="s">
        <v>273</v>
      </c>
      <c r="D106" s="88" t="s">
        <v>689</v>
      </c>
      <c r="E106" s="89">
        <v>38446</v>
      </c>
      <c r="F106" s="90" t="s">
        <v>15</v>
      </c>
      <c r="G106" s="91" t="s">
        <v>47</v>
      </c>
      <c r="H106" s="92" t="s">
        <v>59</v>
      </c>
    </row>
    <row r="107" spans="1:8" s="93" customFormat="1" x14ac:dyDescent="0.25">
      <c r="A107" s="86">
        <v>62783</v>
      </c>
      <c r="B107" s="87" t="s">
        <v>581</v>
      </c>
      <c r="C107" s="87" t="s">
        <v>580</v>
      </c>
      <c r="D107" s="88" t="s">
        <v>689</v>
      </c>
      <c r="E107" s="89">
        <v>37911</v>
      </c>
      <c r="F107" s="90" t="s">
        <v>15</v>
      </c>
      <c r="G107" s="91" t="s">
        <v>47</v>
      </c>
      <c r="H107" s="92" t="s">
        <v>48</v>
      </c>
    </row>
    <row r="108" spans="1:8" s="93" customFormat="1" x14ac:dyDescent="0.25">
      <c r="A108" s="86">
        <v>86523</v>
      </c>
      <c r="B108" s="87" t="s">
        <v>493</v>
      </c>
      <c r="C108" s="87" t="s">
        <v>492</v>
      </c>
      <c r="D108" s="88" t="s">
        <v>689</v>
      </c>
      <c r="E108" s="89">
        <v>38303</v>
      </c>
      <c r="F108" s="90" t="s">
        <v>15</v>
      </c>
      <c r="G108" s="91" t="s">
        <v>47</v>
      </c>
      <c r="H108" s="92" t="s">
        <v>48</v>
      </c>
    </row>
    <row r="109" spans="1:8" s="93" customFormat="1" x14ac:dyDescent="0.25">
      <c r="A109" s="86">
        <v>85682</v>
      </c>
      <c r="B109" s="87" t="s">
        <v>445</v>
      </c>
      <c r="C109" s="87" t="s">
        <v>444</v>
      </c>
      <c r="D109" s="88" t="s">
        <v>689</v>
      </c>
      <c r="E109" s="89">
        <v>38226</v>
      </c>
      <c r="F109" s="90" t="s">
        <v>15</v>
      </c>
      <c r="G109" s="91" t="s">
        <v>47</v>
      </c>
      <c r="H109" s="92" t="s">
        <v>59</v>
      </c>
    </row>
    <row r="110" spans="1:8" s="93" customFormat="1" x14ac:dyDescent="0.25">
      <c r="A110" s="86">
        <v>73891</v>
      </c>
      <c r="B110" s="87" t="s">
        <v>343</v>
      </c>
      <c r="C110" s="87" t="s">
        <v>342</v>
      </c>
      <c r="D110" s="88" t="s">
        <v>689</v>
      </c>
      <c r="E110" s="89">
        <v>38035</v>
      </c>
      <c r="F110" s="90" t="s">
        <v>15</v>
      </c>
      <c r="G110" s="91" t="s">
        <v>47</v>
      </c>
      <c r="H110" s="92" t="s">
        <v>48</v>
      </c>
    </row>
    <row r="111" spans="1:8" s="93" customFormat="1" x14ac:dyDescent="0.25">
      <c r="A111" s="86">
        <v>70320</v>
      </c>
      <c r="B111" s="87" t="s">
        <v>844</v>
      </c>
      <c r="C111" s="87" t="s">
        <v>843</v>
      </c>
      <c r="D111" s="88" t="s">
        <v>689</v>
      </c>
      <c r="E111" s="89">
        <v>38120</v>
      </c>
      <c r="F111" s="90" t="s">
        <v>15</v>
      </c>
      <c r="G111" s="91" t="s">
        <v>47</v>
      </c>
      <c r="H111" s="92" t="s">
        <v>48</v>
      </c>
    </row>
    <row r="112" spans="1:8" s="93" customFormat="1" x14ac:dyDescent="0.25">
      <c r="A112" s="86">
        <v>88485</v>
      </c>
      <c r="B112" s="87" t="s">
        <v>287</v>
      </c>
      <c r="C112" s="87" t="s">
        <v>286</v>
      </c>
      <c r="D112" s="88" t="s">
        <v>689</v>
      </c>
      <c r="E112" s="89">
        <v>38329</v>
      </c>
      <c r="F112" s="90" t="s">
        <v>16</v>
      </c>
      <c r="G112" s="91" t="s">
        <v>53</v>
      </c>
      <c r="H112" s="92" t="s">
        <v>48</v>
      </c>
    </row>
    <row r="113" spans="1:8" s="93" customFormat="1" x14ac:dyDescent="0.25">
      <c r="A113" s="86">
        <v>84899</v>
      </c>
      <c r="B113" s="87" t="s">
        <v>385</v>
      </c>
      <c r="C113" s="87" t="s">
        <v>384</v>
      </c>
      <c r="D113" s="88" t="s">
        <v>689</v>
      </c>
      <c r="E113" s="89">
        <v>38302</v>
      </c>
      <c r="F113" s="90" t="s">
        <v>15</v>
      </c>
      <c r="G113" s="91" t="s">
        <v>47</v>
      </c>
      <c r="H113" s="92" t="s">
        <v>48</v>
      </c>
    </row>
    <row r="114" spans="1:8" s="93" customFormat="1" x14ac:dyDescent="0.25">
      <c r="A114" s="86">
        <v>96431</v>
      </c>
      <c r="B114" s="87" t="s">
        <v>411</v>
      </c>
      <c r="C114" s="87" t="s">
        <v>661</v>
      </c>
      <c r="D114" s="88" t="s">
        <v>689</v>
      </c>
      <c r="E114" s="89">
        <v>38305</v>
      </c>
      <c r="F114" s="90" t="s">
        <v>15</v>
      </c>
      <c r="G114" s="91" t="s">
        <v>47</v>
      </c>
      <c r="H114" s="92" t="s">
        <v>48</v>
      </c>
    </row>
    <row r="115" spans="1:8" s="93" customFormat="1" x14ac:dyDescent="0.25">
      <c r="A115" s="86">
        <v>67299</v>
      </c>
      <c r="B115" s="87" t="s">
        <v>553</v>
      </c>
      <c r="C115" s="87" t="s">
        <v>554</v>
      </c>
      <c r="D115" s="88" t="s">
        <v>689</v>
      </c>
      <c r="E115" s="89">
        <v>37886</v>
      </c>
      <c r="F115" s="90" t="s">
        <v>15</v>
      </c>
      <c r="G115" s="91" t="s">
        <v>47</v>
      </c>
      <c r="H115" s="92" t="s">
        <v>59</v>
      </c>
    </row>
    <row r="116" spans="1:8" s="93" customFormat="1" x14ac:dyDescent="0.25">
      <c r="A116" s="86">
        <v>73458</v>
      </c>
      <c r="B116" s="87" t="s">
        <v>568</v>
      </c>
      <c r="C116" s="87" t="s">
        <v>269</v>
      </c>
      <c r="D116" s="88" t="s">
        <v>689</v>
      </c>
      <c r="E116" s="89">
        <v>39142</v>
      </c>
      <c r="F116" s="90" t="s">
        <v>15</v>
      </c>
      <c r="G116" s="91" t="s">
        <v>47</v>
      </c>
      <c r="H116" s="92" t="s">
        <v>48</v>
      </c>
    </row>
    <row r="117" spans="1:8" s="93" customFormat="1" x14ac:dyDescent="0.25">
      <c r="A117" s="86">
        <v>83527</v>
      </c>
      <c r="B117" s="87" t="s">
        <v>549</v>
      </c>
      <c r="C117" s="87" t="s">
        <v>548</v>
      </c>
      <c r="D117" s="88" t="s">
        <v>689</v>
      </c>
      <c r="E117" s="89">
        <v>38098</v>
      </c>
      <c r="F117" s="90" t="s">
        <v>15</v>
      </c>
      <c r="G117" s="91" t="s">
        <v>53</v>
      </c>
      <c r="H117" s="92" t="s">
        <v>59</v>
      </c>
    </row>
    <row r="118" spans="1:8" s="93" customFormat="1" x14ac:dyDescent="0.25">
      <c r="A118" s="86">
        <v>67246</v>
      </c>
      <c r="B118" s="87" t="s">
        <v>641</v>
      </c>
      <c r="C118" s="87" t="s">
        <v>352</v>
      </c>
      <c r="D118" s="88" t="s">
        <v>689</v>
      </c>
      <c r="E118" s="89">
        <v>38369</v>
      </c>
      <c r="F118" s="90" t="s">
        <v>15</v>
      </c>
      <c r="G118" s="91" t="s">
        <v>47</v>
      </c>
      <c r="H118" s="92" t="s">
        <v>59</v>
      </c>
    </row>
    <row r="119" spans="1:8" s="93" customFormat="1" x14ac:dyDescent="0.25">
      <c r="A119" s="86">
        <v>75024</v>
      </c>
      <c r="B119" s="87" t="s">
        <v>616</v>
      </c>
      <c r="C119" s="87" t="s">
        <v>615</v>
      </c>
      <c r="D119" s="88" t="s">
        <v>689</v>
      </c>
      <c r="E119" s="89">
        <v>38293</v>
      </c>
      <c r="F119" s="90" t="s">
        <v>15</v>
      </c>
      <c r="G119" s="91" t="s">
        <v>47</v>
      </c>
      <c r="H119" s="92" t="s">
        <v>48</v>
      </c>
    </row>
    <row r="120" spans="1:8" s="93" customFormat="1" x14ac:dyDescent="0.25">
      <c r="A120" s="86">
        <v>76119</v>
      </c>
      <c r="B120" s="87" t="s">
        <v>528</v>
      </c>
      <c r="C120" s="87" t="s">
        <v>275</v>
      </c>
      <c r="D120" s="88" t="s">
        <v>689</v>
      </c>
      <c r="E120" s="89">
        <v>38771</v>
      </c>
      <c r="F120" s="90" t="s">
        <v>15</v>
      </c>
      <c r="G120" s="91" t="s">
        <v>47</v>
      </c>
      <c r="H120" s="92" t="s">
        <v>48</v>
      </c>
    </row>
    <row r="121" spans="1:8" s="93" customFormat="1" x14ac:dyDescent="0.25">
      <c r="A121" s="86">
        <v>82827</v>
      </c>
      <c r="B121" s="87" t="s">
        <v>435</v>
      </c>
      <c r="C121" s="87" t="s">
        <v>399</v>
      </c>
      <c r="D121" s="88" t="s">
        <v>689</v>
      </c>
      <c r="E121" s="89">
        <v>38691</v>
      </c>
      <c r="F121" s="90" t="s">
        <v>15</v>
      </c>
      <c r="G121" s="91" t="s">
        <v>47</v>
      </c>
      <c r="H121" s="92" t="s">
        <v>48</v>
      </c>
    </row>
    <row r="122" spans="1:8" s="93" customFormat="1" x14ac:dyDescent="0.25">
      <c r="A122" s="86">
        <v>81884</v>
      </c>
      <c r="B122" s="87" t="s">
        <v>823</v>
      </c>
      <c r="C122" s="87" t="s">
        <v>540</v>
      </c>
      <c r="D122" s="88" t="s">
        <v>689</v>
      </c>
      <c r="E122" s="89">
        <v>38913</v>
      </c>
      <c r="F122" s="90" t="s">
        <v>15</v>
      </c>
      <c r="G122" s="91" t="s">
        <v>53</v>
      </c>
      <c r="H122" s="92" t="s">
        <v>48</v>
      </c>
    </row>
    <row r="123" spans="1:8" s="93" customFormat="1" x14ac:dyDescent="0.25">
      <c r="A123" s="86">
        <v>78193</v>
      </c>
      <c r="B123" s="87" t="s">
        <v>318</v>
      </c>
      <c r="C123" s="87" t="s">
        <v>845</v>
      </c>
      <c r="D123" s="88" t="s">
        <v>689</v>
      </c>
      <c r="E123" s="89">
        <v>38536</v>
      </c>
      <c r="F123" s="90" t="s">
        <v>15</v>
      </c>
      <c r="G123" s="91" t="s">
        <v>47</v>
      </c>
      <c r="H123" s="92" t="s">
        <v>48</v>
      </c>
    </row>
    <row r="124" spans="1:8" s="93" customFormat="1" x14ac:dyDescent="0.25">
      <c r="A124" s="86">
        <v>72579</v>
      </c>
      <c r="B124" s="87" t="s">
        <v>338</v>
      </c>
      <c r="C124" s="87" t="s">
        <v>337</v>
      </c>
      <c r="D124" s="88" t="s">
        <v>689</v>
      </c>
      <c r="E124" s="89">
        <v>38198</v>
      </c>
      <c r="F124" s="90" t="s">
        <v>15</v>
      </c>
      <c r="G124" s="91" t="s">
        <v>47</v>
      </c>
      <c r="H124" s="92" t="s">
        <v>48</v>
      </c>
    </row>
    <row r="125" spans="1:8" s="93" customFormat="1" x14ac:dyDescent="0.25">
      <c r="A125" s="86">
        <v>76317</v>
      </c>
      <c r="B125" s="87" t="s">
        <v>1134</v>
      </c>
      <c r="C125" s="87" t="s">
        <v>346</v>
      </c>
      <c r="D125" s="88" t="s">
        <v>689</v>
      </c>
      <c r="E125" s="89">
        <v>38504</v>
      </c>
      <c r="F125" s="90" t="s">
        <v>15</v>
      </c>
      <c r="G125" s="91" t="s">
        <v>47</v>
      </c>
      <c r="H125" s="92" t="s">
        <v>59</v>
      </c>
    </row>
    <row r="126" spans="1:8" s="93" customFormat="1" x14ac:dyDescent="0.25">
      <c r="A126" s="86">
        <v>77298</v>
      </c>
      <c r="B126" s="87" t="s">
        <v>403</v>
      </c>
      <c r="C126" s="87" t="s">
        <v>402</v>
      </c>
      <c r="D126" s="88" t="s">
        <v>689</v>
      </c>
      <c r="E126" s="89">
        <v>38812</v>
      </c>
      <c r="F126" s="90" t="s">
        <v>16</v>
      </c>
      <c r="G126" s="91" t="s">
        <v>47</v>
      </c>
      <c r="H126" s="92" t="s">
        <v>48</v>
      </c>
    </row>
    <row r="127" spans="1:8" s="93" customFormat="1" x14ac:dyDescent="0.25">
      <c r="A127" s="86">
        <v>87205</v>
      </c>
      <c r="B127" s="87" t="s">
        <v>484</v>
      </c>
      <c r="C127" s="87" t="s">
        <v>483</v>
      </c>
      <c r="D127" s="88" t="s">
        <v>689</v>
      </c>
      <c r="E127" s="89">
        <v>38554</v>
      </c>
      <c r="F127" s="90" t="s">
        <v>15</v>
      </c>
      <c r="G127" s="91" t="s">
        <v>47</v>
      </c>
      <c r="H127" s="92" t="s">
        <v>59</v>
      </c>
    </row>
    <row r="128" spans="1:8" s="93" customFormat="1" x14ac:dyDescent="0.25">
      <c r="A128" s="86">
        <v>89094</v>
      </c>
      <c r="B128" s="87" t="s">
        <v>626</v>
      </c>
      <c r="C128" s="87" t="s">
        <v>625</v>
      </c>
      <c r="D128" s="88" t="s">
        <v>689</v>
      </c>
      <c r="E128" s="89">
        <v>38913</v>
      </c>
      <c r="F128" s="90" t="s">
        <v>16</v>
      </c>
      <c r="G128" s="91" t="s">
        <v>47</v>
      </c>
      <c r="H128" s="92" t="s">
        <v>48</v>
      </c>
    </row>
    <row r="129" spans="1:8" s="93" customFormat="1" x14ac:dyDescent="0.25">
      <c r="A129" s="86">
        <v>72462</v>
      </c>
      <c r="B129" s="87" t="s">
        <v>430</v>
      </c>
      <c r="C129" s="87" t="s">
        <v>429</v>
      </c>
      <c r="D129" s="88" t="s">
        <v>689</v>
      </c>
      <c r="E129" s="89">
        <v>38334</v>
      </c>
      <c r="F129" s="90" t="s">
        <v>15</v>
      </c>
      <c r="G129" s="91" t="s">
        <v>47</v>
      </c>
      <c r="H129" s="92" t="s">
        <v>59</v>
      </c>
    </row>
    <row r="130" spans="1:8" s="93" customFormat="1" x14ac:dyDescent="0.25">
      <c r="A130" s="86">
        <v>84912</v>
      </c>
      <c r="B130" s="87" t="s">
        <v>648</v>
      </c>
      <c r="C130" s="87" t="s">
        <v>647</v>
      </c>
      <c r="D130" s="88" t="s">
        <v>689</v>
      </c>
      <c r="E130" s="89">
        <v>38200</v>
      </c>
      <c r="F130" s="90" t="s">
        <v>15</v>
      </c>
      <c r="G130" s="91" t="s">
        <v>47</v>
      </c>
      <c r="H130" s="92" t="s">
        <v>59</v>
      </c>
    </row>
    <row r="131" spans="1:8" s="93" customFormat="1" x14ac:dyDescent="0.25">
      <c r="A131" s="86">
        <v>75688</v>
      </c>
      <c r="B131" s="87" t="s">
        <v>533</v>
      </c>
      <c r="C131" s="87" t="s">
        <v>520</v>
      </c>
      <c r="D131" s="88" t="s">
        <v>689</v>
      </c>
      <c r="E131" s="89">
        <v>39055</v>
      </c>
      <c r="F131" s="90" t="s">
        <v>15</v>
      </c>
      <c r="G131" s="91" t="s">
        <v>47</v>
      </c>
      <c r="H131" s="92" t="s">
        <v>48</v>
      </c>
    </row>
    <row r="132" spans="1:8" s="93" customFormat="1" x14ac:dyDescent="0.25">
      <c r="A132" s="86">
        <v>69551</v>
      </c>
      <c r="B132" s="87" t="s">
        <v>515</v>
      </c>
      <c r="C132" s="87" t="s">
        <v>514</v>
      </c>
      <c r="D132" s="88" t="s">
        <v>689</v>
      </c>
      <c r="E132" s="89">
        <v>38217</v>
      </c>
      <c r="F132" s="90" t="s">
        <v>15</v>
      </c>
      <c r="G132" s="91" t="s">
        <v>47</v>
      </c>
      <c r="H132" s="92" t="s">
        <v>59</v>
      </c>
    </row>
    <row r="133" spans="1:8" s="93" customFormat="1" x14ac:dyDescent="0.25">
      <c r="A133" s="86">
        <v>81084</v>
      </c>
      <c r="B133" s="87" t="s">
        <v>613</v>
      </c>
      <c r="C133" s="87" t="s">
        <v>612</v>
      </c>
      <c r="D133" s="88" t="s">
        <v>689</v>
      </c>
      <c r="E133" s="89">
        <v>38281</v>
      </c>
      <c r="F133" s="90" t="s">
        <v>15</v>
      </c>
      <c r="G133" s="91" t="s">
        <v>47</v>
      </c>
      <c r="H133" s="92" t="s">
        <v>59</v>
      </c>
    </row>
    <row r="134" spans="1:8" s="93" customFormat="1" x14ac:dyDescent="0.25">
      <c r="A134" s="86">
        <v>76750</v>
      </c>
      <c r="B134" s="87" t="s">
        <v>67</v>
      </c>
      <c r="C134" s="87" t="s">
        <v>401</v>
      </c>
      <c r="D134" s="88" t="s">
        <v>689</v>
      </c>
      <c r="E134" s="89">
        <v>38637</v>
      </c>
      <c r="F134" s="90" t="s">
        <v>15</v>
      </c>
      <c r="G134" s="91" t="s">
        <v>47</v>
      </c>
      <c r="H134" s="92" t="s">
        <v>48</v>
      </c>
    </row>
    <row r="135" spans="1:8" s="93" customFormat="1" x14ac:dyDescent="0.25">
      <c r="A135" s="86">
        <v>96552</v>
      </c>
      <c r="B135" s="87" t="s">
        <v>410</v>
      </c>
      <c r="C135" s="87" t="s">
        <v>409</v>
      </c>
      <c r="D135" s="88" t="s">
        <v>689</v>
      </c>
      <c r="E135" s="89">
        <v>38559</v>
      </c>
      <c r="F135" s="90" t="s">
        <v>15</v>
      </c>
      <c r="G135" s="91" t="s">
        <v>47</v>
      </c>
      <c r="H135" s="92" t="s">
        <v>59</v>
      </c>
    </row>
    <row r="136" spans="1:8" s="93" customFormat="1" x14ac:dyDescent="0.25">
      <c r="A136" s="86">
        <v>87483</v>
      </c>
      <c r="B136" s="87" t="s">
        <v>437</v>
      </c>
      <c r="C136" s="87" t="s">
        <v>436</v>
      </c>
      <c r="D136" s="88" t="s">
        <v>689</v>
      </c>
      <c r="E136" s="89">
        <v>38551</v>
      </c>
      <c r="F136" s="90" t="s">
        <v>15</v>
      </c>
      <c r="G136" s="91" t="s">
        <v>47</v>
      </c>
      <c r="H136" s="92" t="s">
        <v>59</v>
      </c>
    </row>
    <row r="137" spans="1:8" s="93" customFormat="1" x14ac:dyDescent="0.25">
      <c r="A137" s="86">
        <v>82936</v>
      </c>
      <c r="B137" s="87" t="s">
        <v>122</v>
      </c>
      <c r="C137" s="87" t="s">
        <v>361</v>
      </c>
      <c r="D137" s="88" t="s">
        <v>689</v>
      </c>
      <c r="E137" s="89">
        <v>38702</v>
      </c>
      <c r="F137" s="90" t="s">
        <v>15</v>
      </c>
      <c r="G137" s="91" t="s">
        <v>47</v>
      </c>
      <c r="H137" s="92" t="s">
        <v>48</v>
      </c>
    </row>
    <row r="138" spans="1:8" s="93" customFormat="1" x14ac:dyDescent="0.25">
      <c r="A138" s="86">
        <v>92644</v>
      </c>
      <c r="B138" s="87" t="s">
        <v>650</v>
      </c>
      <c r="C138" s="87" t="s">
        <v>267</v>
      </c>
      <c r="D138" s="88" t="s">
        <v>689</v>
      </c>
      <c r="E138" s="89">
        <v>38722</v>
      </c>
      <c r="F138" s="90" t="s">
        <v>15</v>
      </c>
      <c r="G138" s="91" t="s">
        <v>47</v>
      </c>
      <c r="H138" s="92" t="s">
        <v>59</v>
      </c>
    </row>
    <row r="139" spans="1:8" s="93" customFormat="1" x14ac:dyDescent="0.25">
      <c r="A139" s="86">
        <v>89454</v>
      </c>
      <c r="B139" s="87" t="s">
        <v>475</v>
      </c>
      <c r="C139" s="87" t="s">
        <v>474</v>
      </c>
      <c r="D139" s="88" t="s">
        <v>689</v>
      </c>
      <c r="E139" s="89">
        <v>38685</v>
      </c>
      <c r="F139" s="90" t="s">
        <v>15</v>
      </c>
      <c r="G139" s="91" t="s">
        <v>47</v>
      </c>
      <c r="H139" s="92" t="s">
        <v>59</v>
      </c>
    </row>
    <row r="140" spans="1:8" s="93" customFormat="1" x14ac:dyDescent="0.25">
      <c r="A140" s="86">
        <v>300501</v>
      </c>
      <c r="B140" s="87" t="s">
        <v>662</v>
      </c>
      <c r="C140" s="87" t="s">
        <v>627</v>
      </c>
      <c r="D140" s="88" t="s">
        <v>689</v>
      </c>
      <c r="E140" s="89">
        <v>38336</v>
      </c>
      <c r="F140" s="90" t="s">
        <v>15</v>
      </c>
      <c r="G140" s="91" t="s">
        <v>47</v>
      </c>
      <c r="H140" s="92" t="s">
        <v>59</v>
      </c>
    </row>
    <row r="141" spans="1:8" s="93" customFormat="1" x14ac:dyDescent="0.25">
      <c r="A141" s="86">
        <v>92384</v>
      </c>
      <c r="B141" s="87" t="s">
        <v>524</v>
      </c>
      <c r="C141" s="87" t="s">
        <v>305</v>
      </c>
      <c r="D141" s="88" t="s">
        <v>689</v>
      </c>
      <c r="E141" s="89">
        <v>38513</v>
      </c>
      <c r="F141" s="90" t="s">
        <v>15</v>
      </c>
      <c r="G141" s="91" t="s">
        <v>47</v>
      </c>
      <c r="H141" s="92" t="s">
        <v>48</v>
      </c>
    </row>
    <row r="142" spans="1:8" s="93" customFormat="1" x14ac:dyDescent="0.25">
      <c r="A142" s="86">
        <v>101209</v>
      </c>
      <c r="B142" s="87" t="s">
        <v>345</v>
      </c>
      <c r="C142" s="87" t="s">
        <v>344</v>
      </c>
      <c r="D142" s="88" t="s">
        <v>689</v>
      </c>
      <c r="E142" s="89">
        <v>38341</v>
      </c>
      <c r="F142" s="90" t="s">
        <v>15</v>
      </c>
      <c r="G142" s="91" t="s">
        <v>53</v>
      </c>
      <c r="H142" s="92" t="s">
        <v>48</v>
      </c>
    </row>
    <row r="143" spans="1:8" s="93" customFormat="1" x14ac:dyDescent="0.25">
      <c r="A143" s="86">
        <v>91099</v>
      </c>
      <c r="B143" s="87" t="s">
        <v>1115</v>
      </c>
      <c r="C143" s="87" t="s">
        <v>275</v>
      </c>
      <c r="D143" s="88" t="s">
        <v>689</v>
      </c>
      <c r="E143" s="89">
        <v>39631</v>
      </c>
      <c r="F143" s="90" t="s">
        <v>15</v>
      </c>
      <c r="G143" s="91" t="s">
        <v>47</v>
      </c>
      <c r="H143" s="92" t="s">
        <v>48</v>
      </c>
    </row>
    <row r="144" spans="1:8" s="93" customFormat="1" x14ac:dyDescent="0.25">
      <c r="A144" s="86">
        <v>95777</v>
      </c>
      <c r="B144" s="87" t="s">
        <v>851</v>
      </c>
      <c r="C144" s="87" t="s">
        <v>1035</v>
      </c>
      <c r="D144" s="88" t="s">
        <v>689</v>
      </c>
      <c r="E144" s="89">
        <v>39932</v>
      </c>
      <c r="F144" s="90" t="s">
        <v>15</v>
      </c>
      <c r="G144" s="91" t="s">
        <v>47</v>
      </c>
      <c r="H144" s="92" t="s">
        <v>48</v>
      </c>
    </row>
    <row r="145" spans="1:8" s="93" customFormat="1" x14ac:dyDescent="0.25">
      <c r="A145" s="86">
        <v>80186</v>
      </c>
      <c r="B145" s="87" t="s">
        <v>1034</v>
      </c>
      <c r="C145" s="87" t="s">
        <v>361</v>
      </c>
      <c r="D145" s="88" t="s">
        <v>689</v>
      </c>
      <c r="E145" s="89">
        <v>40064</v>
      </c>
      <c r="F145" s="90" t="s">
        <v>15</v>
      </c>
      <c r="G145" s="91" t="s">
        <v>47</v>
      </c>
      <c r="H145" s="92" t="s">
        <v>48</v>
      </c>
    </row>
    <row r="146" spans="1:8" s="93" customFormat="1" x14ac:dyDescent="0.25">
      <c r="A146" s="86">
        <v>88548</v>
      </c>
      <c r="B146" s="87" t="s">
        <v>1057</v>
      </c>
      <c r="C146" s="87" t="s">
        <v>1058</v>
      </c>
      <c r="D146" s="88" t="s">
        <v>689</v>
      </c>
      <c r="E146" s="89">
        <v>40117</v>
      </c>
      <c r="F146" s="90" t="s">
        <v>16</v>
      </c>
      <c r="G146" s="91" t="s">
        <v>47</v>
      </c>
      <c r="H146" s="92" t="s">
        <v>48</v>
      </c>
    </row>
    <row r="147" spans="1:8" s="93" customFormat="1" x14ac:dyDescent="0.25">
      <c r="A147" s="86">
        <v>184493</v>
      </c>
      <c r="B147" s="87" t="s">
        <v>1180</v>
      </c>
      <c r="C147" s="87" t="s">
        <v>1181</v>
      </c>
      <c r="D147" s="88" t="s">
        <v>689</v>
      </c>
      <c r="E147" s="89">
        <v>39987</v>
      </c>
      <c r="F147" s="90" t="s">
        <v>15</v>
      </c>
      <c r="G147" s="91" t="s">
        <v>53</v>
      </c>
      <c r="H147" s="92" t="s">
        <v>48</v>
      </c>
    </row>
    <row r="148" spans="1:8" s="93" customFormat="1" x14ac:dyDescent="0.25">
      <c r="A148" s="86">
        <v>109352</v>
      </c>
      <c r="B148" s="87" t="s">
        <v>987</v>
      </c>
      <c r="C148" s="87" t="s">
        <v>988</v>
      </c>
      <c r="D148" s="88" t="s">
        <v>689</v>
      </c>
      <c r="E148" s="89">
        <v>39851</v>
      </c>
      <c r="F148" s="90" t="s">
        <v>15</v>
      </c>
      <c r="G148" s="91" t="s">
        <v>47</v>
      </c>
      <c r="H148" s="92" t="s">
        <v>48</v>
      </c>
    </row>
    <row r="149" spans="1:8" s="93" customFormat="1" x14ac:dyDescent="0.25">
      <c r="A149" s="86">
        <v>97007</v>
      </c>
      <c r="B149" s="87" t="s">
        <v>1126</v>
      </c>
      <c r="C149" s="87" t="s">
        <v>518</v>
      </c>
      <c r="D149" s="88" t="s">
        <v>689</v>
      </c>
      <c r="E149" s="89">
        <v>39786</v>
      </c>
      <c r="F149" s="90" t="s">
        <v>15</v>
      </c>
      <c r="G149" s="91" t="s">
        <v>47</v>
      </c>
      <c r="H149" s="92" t="s">
        <v>59</v>
      </c>
    </row>
    <row r="150" spans="1:8" s="93" customFormat="1" x14ac:dyDescent="0.25">
      <c r="A150" s="86">
        <v>103493</v>
      </c>
      <c r="B150" s="87" t="s">
        <v>1157</v>
      </c>
      <c r="C150" s="87" t="s">
        <v>399</v>
      </c>
      <c r="D150" s="88" t="s">
        <v>689</v>
      </c>
      <c r="E150" s="89">
        <v>40315</v>
      </c>
      <c r="F150" s="90" t="s">
        <v>15</v>
      </c>
      <c r="G150" s="91" t="s">
        <v>47</v>
      </c>
      <c r="H150" s="92" t="s">
        <v>48</v>
      </c>
    </row>
    <row r="151" spans="1:8" s="93" customFormat="1" x14ac:dyDescent="0.25">
      <c r="A151" s="86">
        <v>106918</v>
      </c>
      <c r="B151" s="87" t="s">
        <v>1018</v>
      </c>
      <c r="C151" s="87" t="s">
        <v>1019</v>
      </c>
      <c r="D151" s="88" t="s">
        <v>689</v>
      </c>
      <c r="E151" s="89">
        <v>40288</v>
      </c>
      <c r="F151" s="90" t="s">
        <v>15</v>
      </c>
      <c r="G151" s="91" t="s">
        <v>53</v>
      </c>
      <c r="H151" s="92" t="s">
        <v>48</v>
      </c>
    </row>
    <row r="152" spans="1:8" s="93" customFormat="1" x14ac:dyDescent="0.25">
      <c r="A152" s="86">
        <v>100735</v>
      </c>
      <c r="B152" s="87" t="s">
        <v>790</v>
      </c>
      <c r="C152" s="87" t="s">
        <v>789</v>
      </c>
      <c r="D152" s="88" t="s">
        <v>689</v>
      </c>
      <c r="E152" s="89">
        <v>39663</v>
      </c>
      <c r="F152" s="90" t="s">
        <v>16</v>
      </c>
      <c r="G152" s="91" t="s">
        <v>47</v>
      </c>
      <c r="H152" s="92" t="s">
        <v>48</v>
      </c>
    </row>
    <row r="153" spans="1:8" s="93" customFormat="1" x14ac:dyDescent="0.25">
      <c r="A153" s="86">
        <v>97097</v>
      </c>
      <c r="B153" s="87" t="s">
        <v>1205</v>
      </c>
      <c r="C153" s="87" t="s">
        <v>633</v>
      </c>
      <c r="D153" s="88" t="s">
        <v>689</v>
      </c>
      <c r="E153" s="89">
        <v>40148</v>
      </c>
      <c r="F153" s="90" t="s">
        <v>15</v>
      </c>
      <c r="G153" s="91" t="s">
        <v>47</v>
      </c>
      <c r="H153" s="92" t="s">
        <v>48</v>
      </c>
    </row>
    <row r="154" spans="1:8" s="93" customFormat="1" x14ac:dyDescent="0.25">
      <c r="A154" s="86">
        <v>90841</v>
      </c>
      <c r="B154" s="87" t="s">
        <v>1177</v>
      </c>
      <c r="C154" s="87" t="s">
        <v>816</v>
      </c>
      <c r="D154" s="88" t="s">
        <v>689</v>
      </c>
      <c r="E154" s="89">
        <v>40041</v>
      </c>
      <c r="F154" s="90" t="s">
        <v>15</v>
      </c>
      <c r="G154" s="91" t="s">
        <v>47</v>
      </c>
      <c r="H154" s="92" t="s">
        <v>48</v>
      </c>
    </row>
    <row r="155" spans="1:8" s="93" customFormat="1" x14ac:dyDescent="0.25">
      <c r="A155" s="86">
        <v>102855</v>
      </c>
      <c r="B155" s="87" t="s">
        <v>985</v>
      </c>
      <c r="C155" s="87" t="s">
        <v>986</v>
      </c>
      <c r="D155" s="88" t="s">
        <v>689</v>
      </c>
      <c r="E155" s="89">
        <v>40391</v>
      </c>
      <c r="F155" s="90" t="s">
        <v>15</v>
      </c>
      <c r="G155" s="91" t="s">
        <v>47</v>
      </c>
      <c r="H155" s="92" t="s">
        <v>48</v>
      </c>
    </row>
    <row r="156" spans="1:8" s="93" customFormat="1" x14ac:dyDescent="0.25">
      <c r="A156" s="86">
        <v>104553</v>
      </c>
      <c r="B156" s="87" t="s">
        <v>996</v>
      </c>
      <c r="C156" s="87" t="s">
        <v>997</v>
      </c>
      <c r="D156" s="88" t="s">
        <v>689</v>
      </c>
      <c r="E156" s="89">
        <v>40035</v>
      </c>
      <c r="F156" s="90" t="s">
        <v>15</v>
      </c>
      <c r="G156" s="91" t="s">
        <v>47</v>
      </c>
      <c r="H156" s="92" t="s">
        <v>48</v>
      </c>
    </row>
    <row r="157" spans="1:8" s="93" customFormat="1" x14ac:dyDescent="0.25">
      <c r="A157" s="86">
        <v>111525</v>
      </c>
      <c r="B157" s="87" t="s">
        <v>1113</v>
      </c>
      <c r="C157" s="87" t="s">
        <v>1114</v>
      </c>
      <c r="D157" s="88" t="s">
        <v>689</v>
      </c>
      <c r="E157" s="89">
        <v>39985</v>
      </c>
      <c r="F157" s="90" t="s">
        <v>15</v>
      </c>
      <c r="G157" s="91" t="s">
        <v>47</v>
      </c>
      <c r="H157" s="92" t="s">
        <v>48</v>
      </c>
    </row>
    <row r="158" spans="1:8" s="93" customFormat="1" x14ac:dyDescent="0.25">
      <c r="A158" s="86">
        <v>111524</v>
      </c>
      <c r="B158" s="87" t="s">
        <v>510</v>
      </c>
      <c r="C158" s="87" t="s">
        <v>274</v>
      </c>
      <c r="D158" s="88" t="s">
        <v>689</v>
      </c>
      <c r="E158" s="89">
        <v>39849</v>
      </c>
      <c r="F158" s="90" t="s">
        <v>15</v>
      </c>
      <c r="G158" s="91" t="s">
        <v>47</v>
      </c>
      <c r="H158" s="92" t="s">
        <v>48</v>
      </c>
    </row>
    <row r="159" spans="1:8" s="93" customFormat="1" x14ac:dyDescent="0.25">
      <c r="A159" s="86">
        <v>102195</v>
      </c>
      <c r="B159" s="87" t="s">
        <v>1206</v>
      </c>
      <c r="C159" s="87" t="s">
        <v>975</v>
      </c>
      <c r="D159" s="88" t="s">
        <v>689</v>
      </c>
      <c r="E159" s="89">
        <v>39994</v>
      </c>
      <c r="F159" s="90" t="s">
        <v>15</v>
      </c>
      <c r="G159" s="91" t="s">
        <v>47</v>
      </c>
      <c r="H159" s="92" t="s">
        <v>48</v>
      </c>
    </row>
    <row r="160" spans="1:8" s="93" customFormat="1" x14ac:dyDescent="0.25">
      <c r="A160" s="86">
        <v>107895</v>
      </c>
      <c r="B160" s="87" t="s">
        <v>964</v>
      </c>
      <c r="C160" s="87" t="s">
        <v>286</v>
      </c>
      <c r="D160" s="88" t="s">
        <v>689</v>
      </c>
      <c r="E160" s="89">
        <v>40040</v>
      </c>
      <c r="F160" s="90" t="s">
        <v>15</v>
      </c>
      <c r="G160" s="91" t="s">
        <v>47</v>
      </c>
      <c r="H160" s="92" t="s">
        <v>48</v>
      </c>
    </row>
    <row r="161" spans="1:8" s="93" customFormat="1" x14ac:dyDescent="0.25">
      <c r="A161" s="86">
        <v>96953</v>
      </c>
      <c r="B161" s="87" t="s">
        <v>191</v>
      </c>
      <c r="C161" s="87" t="s">
        <v>459</v>
      </c>
      <c r="D161" s="88" t="s">
        <v>689</v>
      </c>
      <c r="E161" s="89">
        <v>40016</v>
      </c>
      <c r="F161" s="90" t="s">
        <v>15</v>
      </c>
      <c r="G161" s="91" t="s">
        <v>47</v>
      </c>
      <c r="H161" s="92" t="s">
        <v>48</v>
      </c>
    </row>
    <row r="162" spans="1:8" s="93" customFormat="1" x14ac:dyDescent="0.25">
      <c r="A162" s="86">
        <v>110084</v>
      </c>
      <c r="B162" s="87" t="s">
        <v>1155</v>
      </c>
      <c r="C162" s="87" t="s">
        <v>1156</v>
      </c>
      <c r="D162" s="88" t="s">
        <v>689</v>
      </c>
      <c r="E162" s="89">
        <v>40327</v>
      </c>
      <c r="F162" s="90" t="s">
        <v>15</v>
      </c>
      <c r="G162" s="91" t="s">
        <v>47</v>
      </c>
      <c r="H162" s="92" t="s">
        <v>48</v>
      </c>
    </row>
    <row r="163" spans="1:8" s="93" customFormat="1" x14ac:dyDescent="0.25">
      <c r="A163" s="86">
        <v>106352</v>
      </c>
      <c r="B163" s="87" t="s">
        <v>738</v>
      </c>
      <c r="C163" s="87" t="s">
        <v>791</v>
      </c>
      <c r="D163" s="88" t="s">
        <v>689</v>
      </c>
      <c r="E163" s="89">
        <v>40245</v>
      </c>
      <c r="F163" s="90" t="s">
        <v>15</v>
      </c>
      <c r="G163" s="91" t="s">
        <v>47</v>
      </c>
      <c r="H163" s="92" t="s">
        <v>48</v>
      </c>
    </row>
    <row r="164" spans="1:8" s="93" customFormat="1" x14ac:dyDescent="0.25">
      <c r="A164" s="86">
        <v>107907</v>
      </c>
      <c r="B164" s="87" t="s">
        <v>965</v>
      </c>
      <c r="C164" s="87" t="s">
        <v>966</v>
      </c>
      <c r="D164" s="88" t="s">
        <v>689</v>
      </c>
      <c r="E164" s="89">
        <v>39932</v>
      </c>
      <c r="F164" s="90" t="s">
        <v>15</v>
      </c>
      <c r="G164" s="91" t="s">
        <v>47</v>
      </c>
      <c r="H164" s="92" t="s">
        <v>48</v>
      </c>
    </row>
    <row r="165" spans="1:8" s="93" customFormat="1" x14ac:dyDescent="0.25">
      <c r="A165" s="86">
        <v>114555</v>
      </c>
      <c r="B165" s="87" t="s">
        <v>995</v>
      </c>
      <c r="C165" s="87" t="s">
        <v>829</v>
      </c>
      <c r="D165" s="88" t="s">
        <v>689</v>
      </c>
      <c r="E165" s="89">
        <v>40256</v>
      </c>
      <c r="F165" s="90" t="s">
        <v>15</v>
      </c>
      <c r="G165" s="91" t="s">
        <v>47</v>
      </c>
      <c r="H165" s="92" t="s">
        <v>48</v>
      </c>
    </row>
    <row r="166" spans="1:8" s="93" customFormat="1" x14ac:dyDescent="0.25">
      <c r="A166" s="86">
        <v>115746</v>
      </c>
      <c r="B166" s="87" t="s">
        <v>1109</v>
      </c>
      <c r="C166" s="87" t="s">
        <v>1110</v>
      </c>
      <c r="D166" s="88" t="s">
        <v>689</v>
      </c>
      <c r="E166" s="89">
        <v>39969</v>
      </c>
      <c r="F166" s="90" t="s">
        <v>17</v>
      </c>
      <c r="G166" s="91" t="s">
        <v>1069</v>
      </c>
      <c r="H166" s="92" t="s">
        <v>48</v>
      </c>
    </row>
    <row r="167" spans="1:8" s="93" customFormat="1" x14ac:dyDescent="0.25">
      <c r="A167" s="86">
        <v>105029</v>
      </c>
      <c r="B167" s="87" t="s">
        <v>972</v>
      </c>
      <c r="C167" s="87" t="s">
        <v>973</v>
      </c>
      <c r="D167" s="88" t="s">
        <v>689</v>
      </c>
      <c r="E167" s="89">
        <v>39666</v>
      </c>
      <c r="F167" s="90" t="s">
        <v>15</v>
      </c>
      <c r="G167" s="91" t="s">
        <v>47</v>
      </c>
      <c r="H167" s="92" t="s">
        <v>48</v>
      </c>
    </row>
    <row r="168" spans="1:8" s="93" customFormat="1" x14ac:dyDescent="0.25">
      <c r="A168" s="86">
        <v>112172</v>
      </c>
      <c r="B168" s="87" t="s">
        <v>1118</v>
      </c>
      <c r="C168" s="87" t="s">
        <v>1119</v>
      </c>
      <c r="D168" s="88" t="s">
        <v>689</v>
      </c>
      <c r="E168" s="89">
        <v>40162</v>
      </c>
      <c r="F168" s="90" t="s">
        <v>16</v>
      </c>
      <c r="G168" s="91" t="s">
        <v>53</v>
      </c>
      <c r="H168" s="92" t="s">
        <v>48</v>
      </c>
    </row>
    <row r="169" spans="1:8" s="93" customFormat="1" x14ac:dyDescent="0.25">
      <c r="A169" s="86">
        <v>117699</v>
      </c>
      <c r="B169" s="87" t="s">
        <v>951</v>
      </c>
      <c r="C169" s="87" t="s">
        <v>444</v>
      </c>
      <c r="D169" s="88" t="s">
        <v>689</v>
      </c>
      <c r="E169" s="89">
        <v>39944</v>
      </c>
      <c r="F169" s="90" t="s">
        <v>15</v>
      </c>
      <c r="G169" s="91" t="s">
        <v>47</v>
      </c>
      <c r="H169" s="92" t="s">
        <v>48</v>
      </c>
    </row>
    <row r="170" spans="1:8" s="93" customFormat="1" x14ac:dyDescent="0.25">
      <c r="A170" s="86">
        <v>112876</v>
      </c>
      <c r="B170" s="87" t="s">
        <v>967</v>
      </c>
      <c r="C170" s="87" t="s">
        <v>968</v>
      </c>
      <c r="D170" s="88" t="s">
        <v>689</v>
      </c>
      <c r="E170" s="89">
        <v>39820</v>
      </c>
      <c r="F170" s="90" t="s">
        <v>15</v>
      </c>
      <c r="G170" s="91" t="s">
        <v>969</v>
      </c>
      <c r="H170" s="92" t="s">
        <v>48</v>
      </c>
    </row>
    <row r="171" spans="1:8" s="93" customFormat="1" x14ac:dyDescent="0.25">
      <c r="A171" s="86">
        <v>118198</v>
      </c>
      <c r="B171" s="87" t="s">
        <v>1203</v>
      </c>
      <c r="C171" s="87" t="s">
        <v>1204</v>
      </c>
      <c r="D171" s="88" t="s">
        <v>689</v>
      </c>
      <c r="E171" s="89">
        <v>40394</v>
      </c>
      <c r="F171" s="90" t="s">
        <v>16</v>
      </c>
      <c r="G171" s="91" t="s">
        <v>47</v>
      </c>
      <c r="H171" s="92" t="s">
        <v>48</v>
      </c>
    </row>
    <row r="172" spans="1:8" s="93" customFormat="1" x14ac:dyDescent="0.25">
      <c r="A172" s="86">
        <v>113646</v>
      </c>
      <c r="B172" s="87" t="s">
        <v>970</v>
      </c>
      <c r="C172" s="87" t="s">
        <v>971</v>
      </c>
      <c r="D172" s="88" t="s">
        <v>689</v>
      </c>
      <c r="E172" s="89">
        <v>39596</v>
      </c>
      <c r="F172" s="90" t="s">
        <v>15</v>
      </c>
      <c r="G172" s="91" t="s">
        <v>47</v>
      </c>
      <c r="H172" s="92" t="s">
        <v>48</v>
      </c>
    </row>
    <row r="173" spans="1:8" s="93" customFormat="1" x14ac:dyDescent="0.25">
      <c r="A173" s="86">
        <v>116383</v>
      </c>
      <c r="B173" s="87" t="s">
        <v>963</v>
      </c>
      <c r="C173" s="87" t="s">
        <v>514</v>
      </c>
      <c r="D173" s="88" t="s">
        <v>689</v>
      </c>
      <c r="E173" s="89">
        <v>40114</v>
      </c>
      <c r="F173" s="90" t="s">
        <v>15</v>
      </c>
      <c r="G173" s="91" t="s">
        <v>47</v>
      </c>
      <c r="H173" s="92" t="s">
        <v>48</v>
      </c>
    </row>
    <row r="174" spans="1:8" s="93" customFormat="1" x14ac:dyDescent="0.25">
      <c r="A174" s="86">
        <v>83263</v>
      </c>
      <c r="B174" s="87" t="s">
        <v>271</v>
      </c>
      <c r="C174" s="87" t="s">
        <v>270</v>
      </c>
      <c r="D174" s="88" t="s">
        <v>689</v>
      </c>
      <c r="E174" s="89">
        <v>39479</v>
      </c>
      <c r="F174" s="90" t="s">
        <v>15</v>
      </c>
      <c r="G174" s="91" t="s">
        <v>47</v>
      </c>
      <c r="H174" s="92" t="s">
        <v>48</v>
      </c>
    </row>
    <row r="175" spans="1:8" s="93" customFormat="1" x14ac:dyDescent="0.25">
      <c r="A175" s="86">
        <v>84655</v>
      </c>
      <c r="B175" s="87" t="s">
        <v>901</v>
      </c>
      <c r="C175" s="87" t="s">
        <v>1124</v>
      </c>
      <c r="D175" s="88" t="s">
        <v>689</v>
      </c>
      <c r="E175" s="89">
        <v>39663</v>
      </c>
      <c r="F175" s="90" t="s">
        <v>16</v>
      </c>
      <c r="G175" s="91" t="s">
        <v>47</v>
      </c>
      <c r="H175" s="92" t="s">
        <v>48</v>
      </c>
    </row>
    <row r="176" spans="1:8" s="93" customFormat="1" x14ac:dyDescent="0.25">
      <c r="A176" s="86">
        <v>84658</v>
      </c>
      <c r="B176" s="87" t="s">
        <v>1122</v>
      </c>
      <c r="C176" s="87" t="s">
        <v>1123</v>
      </c>
      <c r="D176" s="88" t="s">
        <v>689</v>
      </c>
      <c r="E176" s="89">
        <v>39727</v>
      </c>
      <c r="F176" s="90" t="s">
        <v>15</v>
      </c>
      <c r="G176" s="91" t="s">
        <v>47</v>
      </c>
      <c r="H176" s="92" t="s">
        <v>59</v>
      </c>
    </row>
    <row r="177" spans="1:8" s="93" customFormat="1" x14ac:dyDescent="0.25">
      <c r="A177" s="86">
        <v>82453</v>
      </c>
      <c r="B177" s="87" t="s">
        <v>848</v>
      </c>
      <c r="C177" s="87" t="s">
        <v>269</v>
      </c>
      <c r="D177" s="88" t="s">
        <v>689</v>
      </c>
      <c r="E177" s="89">
        <v>39762</v>
      </c>
      <c r="F177" s="90" t="s">
        <v>15</v>
      </c>
      <c r="G177" s="91" t="s">
        <v>47</v>
      </c>
      <c r="H177" s="92" t="s">
        <v>48</v>
      </c>
    </row>
    <row r="178" spans="1:8" s="93" customFormat="1" x14ac:dyDescent="0.25">
      <c r="A178" s="86">
        <v>87769</v>
      </c>
      <c r="B178" s="87" t="s">
        <v>1207</v>
      </c>
      <c r="C178" s="87" t="s">
        <v>849</v>
      </c>
      <c r="D178" s="88" t="s">
        <v>689</v>
      </c>
      <c r="E178" s="89">
        <v>39659</v>
      </c>
      <c r="F178" s="90" t="s">
        <v>15</v>
      </c>
      <c r="G178" s="91" t="s">
        <v>47</v>
      </c>
      <c r="H178" s="92" t="s">
        <v>48</v>
      </c>
    </row>
    <row r="179" spans="1:8" s="93" customFormat="1" x14ac:dyDescent="0.25">
      <c r="A179" s="86">
        <v>87772</v>
      </c>
      <c r="B179" s="87" t="s">
        <v>1207</v>
      </c>
      <c r="C179" s="87" t="s">
        <v>1064</v>
      </c>
      <c r="D179" s="88" t="s">
        <v>689</v>
      </c>
      <c r="E179" s="89">
        <v>39659</v>
      </c>
      <c r="F179" s="90" t="s">
        <v>15</v>
      </c>
      <c r="G179" s="91" t="s">
        <v>47</v>
      </c>
      <c r="H179" s="92" t="s">
        <v>48</v>
      </c>
    </row>
    <row r="180" spans="1:8" s="93" customFormat="1" x14ac:dyDescent="0.25">
      <c r="A180" s="86">
        <v>94397</v>
      </c>
      <c r="B180" s="87" t="s">
        <v>1003</v>
      </c>
      <c r="C180" s="87" t="s">
        <v>449</v>
      </c>
      <c r="D180" s="88" t="s">
        <v>689</v>
      </c>
      <c r="E180" s="89">
        <v>39927</v>
      </c>
      <c r="F180" s="90" t="s">
        <v>16</v>
      </c>
      <c r="G180" s="91" t="s">
        <v>47</v>
      </c>
      <c r="H180" s="92" t="s">
        <v>48</v>
      </c>
    </row>
    <row r="181" spans="1:8" s="93" customFormat="1" x14ac:dyDescent="0.25">
      <c r="A181" s="86">
        <v>87087</v>
      </c>
      <c r="B181" s="87" t="s">
        <v>805</v>
      </c>
      <c r="C181" s="87" t="s">
        <v>270</v>
      </c>
      <c r="D181" s="88" t="s">
        <v>689</v>
      </c>
      <c r="E181" s="89">
        <v>39792</v>
      </c>
      <c r="F181" s="90" t="s">
        <v>15</v>
      </c>
      <c r="G181" s="91" t="s">
        <v>53</v>
      </c>
      <c r="H181" s="92" t="s">
        <v>48</v>
      </c>
    </row>
    <row r="182" spans="1:8" s="93" customFormat="1" x14ac:dyDescent="0.25">
      <c r="A182" s="86">
        <v>78772</v>
      </c>
      <c r="B182" s="87" t="s">
        <v>455</v>
      </c>
      <c r="C182" s="87" t="s">
        <v>261</v>
      </c>
      <c r="D182" s="88" t="s">
        <v>689</v>
      </c>
      <c r="E182" s="89">
        <v>40126</v>
      </c>
      <c r="F182" s="90" t="s">
        <v>16</v>
      </c>
      <c r="G182" s="91" t="s">
        <v>47</v>
      </c>
      <c r="H182" s="92" t="s">
        <v>48</v>
      </c>
    </row>
    <row r="183" spans="1:8" s="93" customFormat="1" x14ac:dyDescent="0.25">
      <c r="A183" s="86">
        <v>84659</v>
      </c>
      <c r="B183" s="87" t="s">
        <v>1120</v>
      </c>
      <c r="C183" s="87" t="s">
        <v>279</v>
      </c>
      <c r="D183" s="88" t="s">
        <v>689</v>
      </c>
      <c r="E183" s="89">
        <v>39830</v>
      </c>
      <c r="F183" s="90" t="s">
        <v>15</v>
      </c>
      <c r="G183" s="91" t="s">
        <v>47</v>
      </c>
      <c r="H183" s="92" t="s">
        <v>59</v>
      </c>
    </row>
    <row r="184" spans="1:8" s="93" customFormat="1" x14ac:dyDescent="0.25">
      <c r="A184" s="86">
        <v>80179</v>
      </c>
      <c r="B184" s="87" t="s">
        <v>341</v>
      </c>
      <c r="C184" s="87" t="s">
        <v>340</v>
      </c>
      <c r="D184" s="88" t="s">
        <v>689</v>
      </c>
      <c r="E184" s="89">
        <v>39269</v>
      </c>
      <c r="F184" s="90" t="s">
        <v>15</v>
      </c>
      <c r="G184" s="91" t="s">
        <v>47</v>
      </c>
      <c r="H184" s="92" t="s">
        <v>48</v>
      </c>
    </row>
    <row r="185" spans="1:8" s="93" customFormat="1" x14ac:dyDescent="0.25">
      <c r="A185" s="86">
        <v>94430</v>
      </c>
      <c r="B185" s="87" t="s">
        <v>268</v>
      </c>
      <c r="C185" s="87" t="s">
        <v>267</v>
      </c>
      <c r="D185" s="88" t="s">
        <v>689</v>
      </c>
      <c r="E185" s="89">
        <v>39445</v>
      </c>
      <c r="F185" s="90" t="s">
        <v>15</v>
      </c>
      <c r="G185" s="91" t="s">
        <v>47</v>
      </c>
      <c r="H185" s="92" t="s">
        <v>48</v>
      </c>
    </row>
    <row r="186" spans="1:8" s="93" customFormat="1" x14ac:dyDescent="0.25">
      <c r="A186" s="86">
        <v>93363</v>
      </c>
      <c r="B186" s="87" t="s">
        <v>262</v>
      </c>
      <c r="C186" s="87" t="s">
        <v>261</v>
      </c>
      <c r="D186" s="88" t="s">
        <v>689</v>
      </c>
      <c r="E186" s="89">
        <v>39246</v>
      </c>
      <c r="F186" s="90" t="s">
        <v>15</v>
      </c>
      <c r="G186" s="91" t="s">
        <v>47</v>
      </c>
      <c r="H186" s="92" t="s">
        <v>59</v>
      </c>
    </row>
    <row r="187" spans="1:8" s="93" customFormat="1" x14ac:dyDescent="0.25">
      <c r="A187" s="86">
        <v>97134</v>
      </c>
      <c r="B187" s="87" t="s">
        <v>256</v>
      </c>
      <c r="C187" s="87" t="s">
        <v>362</v>
      </c>
      <c r="D187" s="88" t="s">
        <v>689</v>
      </c>
      <c r="E187" s="89">
        <v>39465</v>
      </c>
      <c r="F187" s="90" t="s">
        <v>15</v>
      </c>
      <c r="G187" s="91" t="s">
        <v>47</v>
      </c>
      <c r="H187" s="92" t="s">
        <v>48</v>
      </c>
    </row>
    <row r="188" spans="1:8" s="93" customFormat="1" x14ac:dyDescent="0.25">
      <c r="A188" s="86">
        <v>103302</v>
      </c>
      <c r="B188" s="87" t="s">
        <v>1172</v>
      </c>
      <c r="C188" s="87" t="s">
        <v>1173</v>
      </c>
      <c r="D188" s="88" t="s">
        <v>689</v>
      </c>
      <c r="E188" s="89">
        <v>39493</v>
      </c>
      <c r="F188" s="90" t="s">
        <v>16</v>
      </c>
      <c r="G188" s="91" t="s">
        <v>53</v>
      </c>
      <c r="H188" s="92" t="s">
        <v>48</v>
      </c>
    </row>
    <row r="189" spans="1:8" s="93" customFormat="1" x14ac:dyDescent="0.25">
      <c r="A189" s="86">
        <v>95563</v>
      </c>
      <c r="B189" s="87" t="s">
        <v>815</v>
      </c>
      <c r="C189" s="87" t="s">
        <v>334</v>
      </c>
      <c r="D189" s="88" t="s">
        <v>689</v>
      </c>
      <c r="E189" s="89">
        <v>39387</v>
      </c>
      <c r="F189" s="90" t="s">
        <v>16</v>
      </c>
      <c r="G189" s="91" t="s">
        <v>1158</v>
      </c>
      <c r="H189" s="92" t="s">
        <v>48</v>
      </c>
    </row>
    <row r="190" spans="1:8" s="93" customFormat="1" x14ac:dyDescent="0.25">
      <c r="A190" s="86">
        <v>90645</v>
      </c>
      <c r="B190" s="87" t="s">
        <v>842</v>
      </c>
      <c r="C190" s="87" t="s">
        <v>399</v>
      </c>
      <c r="D190" s="88" t="s">
        <v>689</v>
      </c>
      <c r="E190" s="89">
        <v>39876</v>
      </c>
      <c r="F190" s="90" t="s">
        <v>15</v>
      </c>
      <c r="G190" s="91" t="s">
        <v>47</v>
      </c>
      <c r="H190" s="92" t="s">
        <v>59</v>
      </c>
    </row>
    <row r="191" spans="1:8" s="93" customFormat="1" x14ac:dyDescent="0.25">
      <c r="A191" s="86">
        <v>106694</v>
      </c>
      <c r="B191" s="87" t="s">
        <v>794</v>
      </c>
      <c r="C191" s="87" t="s">
        <v>793</v>
      </c>
      <c r="D191" s="88" t="s">
        <v>689</v>
      </c>
      <c r="E191" s="89">
        <v>39736</v>
      </c>
      <c r="F191" s="90" t="s">
        <v>15</v>
      </c>
      <c r="G191" s="91" t="s">
        <v>47</v>
      </c>
      <c r="H191" s="92" t="s">
        <v>59</v>
      </c>
    </row>
    <row r="192" spans="1:8" s="93" customFormat="1" x14ac:dyDescent="0.25">
      <c r="A192" s="86">
        <v>95562</v>
      </c>
      <c r="B192" s="87" t="s">
        <v>796</v>
      </c>
      <c r="C192" s="87" t="s">
        <v>795</v>
      </c>
      <c r="D192" s="88" t="s">
        <v>689</v>
      </c>
      <c r="E192" s="89">
        <v>39430</v>
      </c>
      <c r="F192" s="90" t="s">
        <v>16</v>
      </c>
      <c r="G192" s="91" t="s">
        <v>1158</v>
      </c>
      <c r="H192" s="92" t="s">
        <v>48</v>
      </c>
    </row>
    <row r="193" spans="1:8" s="93" customFormat="1" x14ac:dyDescent="0.25">
      <c r="A193" s="86">
        <v>113002</v>
      </c>
      <c r="B193" s="87" t="s">
        <v>1196</v>
      </c>
      <c r="C193" s="87" t="s">
        <v>1197</v>
      </c>
      <c r="D193" s="88" t="s">
        <v>689</v>
      </c>
      <c r="E193" s="89">
        <v>39523</v>
      </c>
      <c r="F193" s="90" t="s">
        <v>16</v>
      </c>
      <c r="G193" s="91" t="s">
        <v>47</v>
      </c>
      <c r="H193" s="92" t="s">
        <v>48</v>
      </c>
    </row>
    <row r="194" spans="1:8" s="93" customFormat="1" x14ac:dyDescent="0.25">
      <c r="A194" s="86">
        <v>102873</v>
      </c>
      <c r="B194" s="87" t="s">
        <v>812</v>
      </c>
      <c r="C194" s="87" t="s">
        <v>811</v>
      </c>
      <c r="D194" s="88" t="s">
        <v>689</v>
      </c>
      <c r="E194" s="89">
        <v>39721</v>
      </c>
      <c r="F194" s="90" t="s">
        <v>15</v>
      </c>
      <c r="G194" s="91" t="s">
        <v>53</v>
      </c>
      <c r="H194" s="92" t="s">
        <v>48</v>
      </c>
    </row>
    <row r="195" spans="1:8" s="93" customFormat="1" x14ac:dyDescent="0.25">
      <c r="A195" s="86">
        <v>98408</v>
      </c>
      <c r="B195" s="87" t="s">
        <v>452</v>
      </c>
      <c r="C195" s="87" t="s">
        <v>832</v>
      </c>
      <c r="D195" s="88" t="s">
        <v>689</v>
      </c>
      <c r="E195" s="89">
        <v>39639</v>
      </c>
      <c r="F195" s="90" t="s">
        <v>15</v>
      </c>
      <c r="G195" s="91" t="s">
        <v>47</v>
      </c>
      <c r="H195" s="92" t="s">
        <v>48</v>
      </c>
    </row>
    <row r="196" spans="1:8" s="93" customFormat="1" x14ac:dyDescent="0.25">
      <c r="A196" s="86">
        <v>112654</v>
      </c>
      <c r="B196" s="87" t="s">
        <v>1038</v>
      </c>
      <c r="C196" s="87" t="s">
        <v>1039</v>
      </c>
      <c r="D196" s="88" t="s">
        <v>689</v>
      </c>
      <c r="E196" s="89">
        <v>39484</v>
      </c>
      <c r="F196" s="90" t="s">
        <v>15</v>
      </c>
      <c r="G196" s="91" t="s">
        <v>47</v>
      </c>
      <c r="H196" s="92" t="s">
        <v>48</v>
      </c>
    </row>
    <row r="197" spans="1:8" s="93" customFormat="1" x14ac:dyDescent="0.25">
      <c r="A197" s="86">
        <v>97100</v>
      </c>
      <c r="B197" s="87" t="s">
        <v>1208</v>
      </c>
      <c r="C197" s="87" t="s">
        <v>286</v>
      </c>
      <c r="D197" s="88" t="s">
        <v>689</v>
      </c>
      <c r="E197" s="89">
        <v>39559</v>
      </c>
      <c r="F197" s="90" t="s">
        <v>15</v>
      </c>
      <c r="G197" s="91" t="s">
        <v>47</v>
      </c>
      <c r="H197" s="92" t="s">
        <v>48</v>
      </c>
    </row>
    <row r="198" spans="1:8" s="93" customFormat="1" x14ac:dyDescent="0.25">
      <c r="A198" s="86">
        <v>103559</v>
      </c>
      <c r="B198" s="87" t="s">
        <v>798</v>
      </c>
      <c r="C198" s="87" t="s">
        <v>362</v>
      </c>
      <c r="D198" s="88" t="s">
        <v>689</v>
      </c>
      <c r="E198" s="89">
        <v>39606</v>
      </c>
      <c r="F198" s="90" t="s">
        <v>15</v>
      </c>
      <c r="G198" s="91" t="s">
        <v>47</v>
      </c>
      <c r="H198" s="92" t="s">
        <v>59</v>
      </c>
    </row>
    <row r="199" spans="1:8" s="93" customFormat="1" x14ac:dyDescent="0.25">
      <c r="A199" s="86">
        <v>104946</v>
      </c>
      <c r="B199" s="87" t="s">
        <v>1070</v>
      </c>
      <c r="C199" s="87" t="s">
        <v>1071</v>
      </c>
      <c r="D199" s="88" t="s">
        <v>689</v>
      </c>
      <c r="E199" s="89">
        <v>39187</v>
      </c>
      <c r="F199" s="90" t="s">
        <v>17</v>
      </c>
      <c r="G199" s="91" t="s">
        <v>1069</v>
      </c>
      <c r="H199" s="92" t="s">
        <v>48</v>
      </c>
    </row>
    <row r="200" spans="1:8" s="93" customFormat="1" x14ac:dyDescent="0.25">
      <c r="A200" s="86">
        <v>106544</v>
      </c>
      <c r="B200" s="87" t="s">
        <v>1055</v>
      </c>
      <c r="C200" s="87" t="s">
        <v>1056</v>
      </c>
      <c r="D200" s="88" t="s">
        <v>689</v>
      </c>
      <c r="E200" s="89">
        <v>40179</v>
      </c>
      <c r="F200" s="90" t="s">
        <v>16</v>
      </c>
      <c r="G200" s="91" t="s">
        <v>47</v>
      </c>
      <c r="H200" s="92" t="s">
        <v>48</v>
      </c>
    </row>
    <row r="201" spans="1:8" s="93" customFormat="1" x14ac:dyDescent="0.25">
      <c r="A201" s="86">
        <v>97014</v>
      </c>
      <c r="B201" s="87" t="s">
        <v>857</v>
      </c>
      <c r="C201" s="87" t="s">
        <v>294</v>
      </c>
      <c r="D201" s="88" t="s">
        <v>689</v>
      </c>
      <c r="E201" s="89">
        <v>40309</v>
      </c>
      <c r="F201" s="90" t="s">
        <v>15</v>
      </c>
      <c r="G201" s="91" t="s">
        <v>47</v>
      </c>
      <c r="H201" s="92" t="s">
        <v>48</v>
      </c>
    </row>
    <row r="202" spans="1:8" s="93" customFormat="1" x14ac:dyDescent="0.25">
      <c r="A202" s="86">
        <v>104765</v>
      </c>
      <c r="B202" s="87" t="s">
        <v>1268</v>
      </c>
      <c r="C202" s="87" t="s">
        <v>321</v>
      </c>
      <c r="D202" s="88" t="s">
        <v>689</v>
      </c>
      <c r="E202" s="89">
        <v>39808</v>
      </c>
      <c r="F202" s="90" t="s">
        <v>15</v>
      </c>
      <c r="G202" s="91" t="s">
        <v>47</v>
      </c>
      <c r="H202" s="92" t="s">
        <v>48</v>
      </c>
    </row>
    <row r="203" spans="1:8" s="93" customFormat="1" x14ac:dyDescent="0.25">
      <c r="A203" s="86">
        <v>78030</v>
      </c>
      <c r="B203" s="87" t="s">
        <v>424</v>
      </c>
      <c r="C203" s="87" t="s">
        <v>423</v>
      </c>
      <c r="D203" s="88" t="s">
        <v>689</v>
      </c>
      <c r="E203" s="89">
        <v>39098</v>
      </c>
      <c r="F203" s="90" t="s">
        <v>16</v>
      </c>
      <c r="G203" s="91" t="s">
        <v>47</v>
      </c>
      <c r="H203" s="92" t="s">
        <v>48</v>
      </c>
    </row>
    <row r="204" spans="1:8" s="93" customFormat="1" x14ac:dyDescent="0.25">
      <c r="A204" s="86">
        <v>87973</v>
      </c>
      <c r="B204" s="87" t="s">
        <v>283</v>
      </c>
      <c r="C204" s="87" t="s">
        <v>282</v>
      </c>
      <c r="D204" s="88" t="s">
        <v>689</v>
      </c>
      <c r="E204" s="89">
        <v>38617</v>
      </c>
      <c r="F204" s="90" t="s">
        <v>15</v>
      </c>
      <c r="G204" s="91" t="s">
        <v>53</v>
      </c>
      <c r="H204" s="92" t="s">
        <v>48</v>
      </c>
    </row>
    <row r="205" spans="1:8" s="93" customFormat="1" x14ac:dyDescent="0.25">
      <c r="A205" s="86">
        <v>84667</v>
      </c>
      <c r="B205" s="87" t="s">
        <v>814</v>
      </c>
      <c r="C205" s="87" t="s">
        <v>813</v>
      </c>
      <c r="D205" s="88" t="s">
        <v>689</v>
      </c>
      <c r="E205" s="89">
        <v>38860</v>
      </c>
      <c r="F205" s="90" t="s">
        <v>16</v>
      </c>
      <c r="G205" s="91" t="s">
        <v>47</v>
      </c>
      <c r="H205" s="92" t="s">
        <v>48</v>
      </c>
    </row>
    <row r="206" spans="1:8" s="93" customFormat="1" x14ac:dyDescent="0.25">
      <c r="A206" s="86">
        <v>89428</v>
      </c>
      <c r="B206" s="87" t="s">
        <v>1073</v>
      </c>
      <c r="C206" s="87" t="s">
        <v>1074</v>
      </c>
      <c r="D206" s="88" t="s">
        <v>689</v>
      </c>
      <c r="E206" s="89">
        <v>38838</v>
      </c>
      <c r="F206" s="90" t="s">
        <v>15</v>
      </c>
      <c r="G206" s="91" t="s">
        <v>47</v>
      </c>
      <c r="H206" s="92" t="s">
        <v>48</v>
      </c>
    </row>
    <row r="207" spans="1:8" s="93" customFormat="1" x14ac:dyDescent="0.25">
      <c r="A207" s="86">
        <v>82129</v>
      </c>
      <c r="B207" s="87" t="s">
        <v>1133</v>
      </c>
      <c r="C207" s="87" t="s">
        <v>412</v>
      </c>
      <c r="D207" s="88" t="s">
        <v>689</v>
      </c>
      <c r="E207" s="89">
        <v>38738</v>
      </c>
      <c r="F207" s="90" t="s">
        <v>15</v>
      </c>
      <c r="G207" s="91" t="s">
        <v>47</v>
      </c>
      <c r="H207" s="92" t="s">
        <v>48</v>
      </c>
    </row>
    <row r="208" spans="1:8" s="93" customFormat="1" x14ac:dyDescent="0.25">
      <c r="A208" s="86">
        <v>88846</v>
      </c>
      <c r="B208" s="87" t="s">
        <v>308</v>
      </c>
      <c r="C208" s="87" t="s">
        <v>307</v>
      </c>
      <c r="D208" s="88" t="s">
        <v>689</v>
      </c>
      <c r="E208" s="89">
        <v>39299</v>
      </c>
      <c r="F208" s="90" t="s">
        <v>15</v>
      </c>
      <c r="G208" s="91" t="s">
        <v>47</v>
      </c>
      <c r="H208" s="92" t="s">
        <v>48</v>
      </c>
    </row>
    <row r="209" spans="1:8" s="93" customFormat="1" x14ac:dyDescent="0.25">
      <c r="A209" s="86">
        <v>95194</v>
      </c>
      <c r="B209" s="87" t="s">
        <v>792</v>
      </c>
      <c r="C209" s="87" t="s">
        <v>791</v>
      </c>
      <c r="D209" s="88" t="s">
        <v>689</v>
      </c>
      <c r="E209" s="89">
        <v>39072</v>
      </c>
      <c r="F209" s="90" t="s">
        <v>15</v>
      </c>
      <c r="G209" s="91" t="s">
        <v>47</v>
      </c>
      <c r="H209" s="92" t="s">
        <v>48</v>
      </c>
    </row>
    <row r="210" spans="1:8" s="93" customFormat="1" x14ac:dyDescent="0.25">
      <c r="A210" s="86">
        <v>89963</v>
      </c>
      <c r="B210" s="87" t="s">
        <v>1138</v>
      </c>
      <c r="C210" s="87" t="s">
        <v>1142</v>
      </c>
      <c r="D210" s="88" t="s">
        <v>689</v>
      </c>
      <c r="E210" s="89">
        <v>39063</v>
      </c>
      <c r="F210" s="90" t="s">
        <v>16</v>
      </c>
      <c r="G210" s="91" t="s">
        <v>47</v>
      </c>
      <c r="H210" s="92" t="s">
        <v>48</v>
      </c>
    </row>
    <row r="211" spans="1:8" s="93" customFormat="1" x14ac:dyDescent="0.25">
      <c r="A211" s="86">
        <v>74798</v>
      </c>
      <c r="B211" s="87" t="s">
        <v>1048</v>
      </c>
      <c r="C211" s="87" t="s">
        <v>1168</v>
      </c>
      <c r="D211" s="88" t="s">
        <v>689</v>
      </c>
      <c r="E211" s="89">
        <v>38914</v>
      </c>
      <c r="F211" s="90" t="s">
        <v>15</v>
      </c>
      <c r="G211" s="91" t="s">
        <v>47</v>
      </c>
      <c r="H211" s="92" t="s">
        <v>59</v>
      </c>
    </row>
    <row r="212" spans="1:8" s="93" customFormat="1" x14ac:dyDescent="0.25">
      <c r="A212" s="86">
        <v>82511</v>
      </c>
      <c r="B212" s="87" t="s">
        <v>301</v>
      </c>
      <c r="C212" s="87" t="s">
        <v>300</v>
      </c>
      <c r="D212" s="88" t="s">
        <v>689</v>
      </c>
      <c r="E212" s="89">
        <v>38553</v>
      </c>
      <c r="F212" s="90" t="s">
        <v>15</v>
      </c>
      <c r="G212" s="91" t="s">
        <v>47</v>
      </c>
      <c r="H212" s="92" t="s">
        <v>48</v>
      </c>
    </row>
    <row r="213" spans="1:8" s="93" customFormat="1" x14ac:dyDescent="0.25">
      <c r="A213" s="86">
        <v>87137</v>
      </c>
      <c r="B213" s="87" t="s">
        <v>413</v>
      </c>
      <c r="C213" s="87" t="s">
        <v>412</v>
      </c>
      <c r="D213" s="88" t="s">
        <v>689</v>
      </c>
      <c r="E213" s="89">
        <v>38492</v>
      </c>
      <c r="F213" s="90" t="s">
        <v>15</v>
      </c>
      <c r="G213" s="91" t="s">
        <v>47</v>
      </c>
      <c r="H213" s="92" t="s">
        <v>48</v>
      </c>
    </row>
    <row r="214" spans="1:8" s="93" customFormat="1" x14ac:dyDescent="0.25">
      <c r="A214" s="86">
        <v>97899</v>
      </c>
      <c r="B214" s="87" t="s">
        <v>600</v>
      </c>
      <c r="C214" s="87" t="s">
        <v>540</v>
      </c>
      <c r="D214" s="88" t="s">
        <v>689</v>
      </c>
      <c r="E214" s="89">
        <v>38748</v>
      </c>
      <c r="F214" s="90" t="s">
        <v>16</v>
      </c>
      <c r="G214" s="91" t="s">
        <v>47</v>
      </c>
      <c r="H214" s="92" t="s">
        <v>48</v>
      </c>
    </row>
    <row r="215" spans="1:8" s="93" customFormat="1" x14ac:dyDescent="0.25">
      <c r="A215" s="86">
        <v>82501</v>
      </c>
      <c r="B215" s="87" t="s">
        <v>1095</v>
      </c>
      <c r="C215" s="87" t="s">
        <v>1096</v>
      </c>
      <c r="D215" s="88" t="s">
        <v>689</v>
      </c>
      <c r="E215" s="89">
        <v>38742</v>
      </c>
      <c r="F215" s="90" t="s">
        <v>16</v>
      </c>
      <c r="G215" s="91" t="s">
        <v>47</v>
      </c>
      <c r="H215" s="92" t="s">
        <v>48</v>
      </c>
    </row>
    <row r="216" spans="1:8" s="93" customFormat="1" x14ac:dyDescent="0.25">
      <c r="A216" s="86">
        <v>99799</v>
      </c>
      <c r="B216" s="87" t="s">
        <v>255</v>
      </c>
      <c r="C216" s="87" t="s">
        <v>346</v>
      </c>
      <c r="D216" s="88" t="s">
        <v>689</v>
      </c>
      <c r="E216" s="89">
        <v>38912</v>
      </c>
      <c r="F216" s="90" t="s">
        <v>15</v>
      </c>
      <c r="G216" s="91" t="s">
        <v>47</v>
      </c>
      <c r="H216" s="92" t="s">
        <v>48</v>
      </c>
    </row>
    <row r="217" spans="1:8" s="93" customFormat="1" x14ac:dyDescent="0.25">
      <c r="A217" s="86">
        <v>73275</v>
      </c>
      <c r="B217" s="87" t="s">
        <v>588</v>
      </c>
      <c r="C217" s="87" t="s">
        <v>275</v>
      </c>
      <c r="D217" s="88" t="s">
        <v>689</v>
      </c>
      <c r="E217" s="89">
        <v>39333</v>
      </c>
      <c r="F217" s="90" t="s">
        <v>15</v>
      </c>
      <c r="G217" s="91" t="s">
        <v>47</v>
      </c>
      <c r="H217" s="92" t="s">
        <v>59</v>
      </c>
    </row>
    <row r="218" spans="1:8" s="93" customFormat="1" x14ac:dyDescent="0.25">
      <c r="A218" s="86">
        <v>106698</v>
      </c>
      <c r="B218" s="87" t="s">
        <v>1020</v>
      </c>
      <c r="C218" s="87" t="s">
        <v>485</v>
      </c>
      <c r="D218" s="88" t="s">
        <v>689</v>
      </c>
      <c r="E218" s="89">
        <v>39287</v>
      </c>
      <c r="F218" s="90" t="s">
        <v>16</v>
      </c>
      <c r="G218" s="91" t="s">
        <v>47</v>
      </c>
      <c r="H218" s="92" t="s">
        <v>48</v>
      </c>
    </row>
    <row r="219" spans="1:8" s="93" customFormat="1" x14ac:dyDescent="0.25">
      <c r="A219" s="86">
        <v>87800</v>
      </c>
      <c r="B219" s="87" t="s">
        <v>550</v>
      </c>
      <c r="C219" s="87" t="s">
        <v>841</v>
      </c>
      <c r="D219" s="88" t="s">
        <v>689</v>
      </c>
      <c r="E219" s="89">
        <v>39258</v>
      </c>
      <c r="F219" s="90" t="s">
        <v>16</v>
      </c>
      <c r="G219" s="91" t="s">
        <v>47</v>
      </c>
      <c r="H219" s="92" t="s">
        <v>48</v>
      </c>
    </row>
    <row r="220" spans="1:8" s="93" customFormat="1" x14ac:dyDescent="0.25">
      <c r="A220" s="86">
        <v>84656</v>
      </c>
      <c r="B220" s="87" t="s">
        <v>1125</v>
      </c>
      <c r="C220" s="87" t="s">
        <v>483</v>
      </c>
      <c r="D220" s="88" t="s">
        <v>689</v>
      </c>
      <c r="E220" s="89">
        <v>39413</v>
      </c>
      <c r="F220" s="90" t="s">
        <v>15</v>
      </c>
      <c r="G220" s="91" t="s">
        <v>47</v>
      </c>
      <c r="H220" s="92" t="s">
        <v>59</v>
      </c>
    </row>
    <row r="221" spans="1:8" s="93" customFormat="1" x14ac:dyDescent="0.25">
      <c r="A221" s="86">
        <v>76918</v>
      </c>
      <c r="B221" s="87" t="s">
        <v>1209</v>
      </c>
      <c r="C221" s="87" t="s">
        <v>296</v>
      </c>
      <c r="D221" s="88" t="s">
        <v>689</v>
      </c>
      <c r="E221" s="89">
        <v>38983</v>
      </c>
      <c r="F221" s="90" t="s">
        <v>15</v>
      </c>
      <c r="G221" s="91" t="s">
        <v>47</v>
      </c>
      <c r="H221" s="92" t="s">
        <v>48</v>
      </c>
    </row>
    <row r="222" spans="1:8" s="93" customFormat="1" x14ac:dyDescent="0.25">
      <c r="A222" s="86">
        <v>93631</v>
      </c>
      <c r="B222" s="87" t="s">
        <v>1060</v>
      </c>
      <c r="C222" s="87" t="s">
        <v>1061</v>
      </c>
      <c r="D222" s="88" t="s">
        <v>689</v>
      </c>
      <c r="E222" s="89">
        <v>39220</v>
      </c>
      <c r="F222" s="90" t="s">
        <v>16</v>
      </c>
      <c r="G222" s="91" t="s">
        <v>53</v>
      </c>
      <c r="H222" s="92" t="s">
        <v>48</v>
      </c>
    </row>
    <row r="223" spans="1:8" s="93" customFormat="1" x14ac:dyDescent="0.25">
      <c r="A223" s="86">
        <v>94431</v>
      </c>
      <c r="B223" s="87" t="s">
        <v>356</v>
      </c>
      <c r="C223" s="87" t="s">
        <v>278</v>
      </c>
      <c r="D223" s="88" t="s">
        <v>689</v>
      </c>
      <c r="E223" s="89">
        <v>39266</v>
      </c>
      <c r="F223" s="90" t="s">
        <v>15</v>
      </c>
      <c r="G223" s="91" t="s">
        <v>47</v>
      </c>
      <c r="H223" s="92" t="s">
        <v>48</v>
      </c>
    </row>
    <row r="224" spans="1:8" s="93" customFormat="1" x14ac:dyDescent="0.25">
      <c r="A224" s="86">
        <v>92954</v>
      </c>
      <c r="B224" s="87" t="s">
        <v>1032</v>
      </c>
      <c r="C224" s="87" t="s">
        <v>829</v>
      </c>
      <c r="D224" s="88" t="s">
        <v>689</v>
      </c>
      <c r="E224" s="89">
        <v>38839</v>
      </c>
      <c r="F224" s="90" t="s">
        <v>16</v>
      </c>
      <c r="G224" s="91" t="s">
        <v>47</v>
      </c>
      <c r="H224" s="92" t="s">
        <v>48</v>
      </c>
    </row>
    <row r="225" spans="1:8" s="93" customFormat="1" x14ac:dyDescent="0.25">
      <c r="A225" s="86">
        <v>88257</v>
      </c>
      <c r="B225" s="87" t="s">
        <v>191</v>
      </c>
      <c r="C225" s="87" t="s">
        <v>647</v>
      </c>
      <c r="D225" s="88" t="s">
        <v>689</v>
      </c>
      <c r="E225" s="89">
        <v>38498</v>
      </c>
      <c r="F225" s="90" t="s">
        <v>15</v>
      </c>
      <c r="G225" s="91" t="s">
        <v>47</v>
      </c>
      <c r="H225" s="92" t="s">
        <v>48</v>
      </c>
    </row>
    <row r="226" spans="1:8" s="93" customFormat="1" x14ac:dyDescent="0.25">
      <c r="A226" s="86">
        <v>85877</v>
      </c>
      <c r="B226" s="87" t="s">
        <v>654</v>
      </c>
      <c r="C226" s="87" t="s">
        <v>653</v>
      </c>
      <c r="D226" s="88" t="s">
        <v>689</v>
      </c>
      <c r="E226" s="89">
        <v>39197</v>
      </c>
      <c r="F226" s="90" t="s">
        <v>15</v>
      </c>
      <c r="G226" s="91" t="s">
        <v>47</v>
      </c>
      <c r="H226" s="92" t="s">
        <v>48</v>
      </c>
    </row>
    <row r="227" spans="1:8" s="93" customFormat="1" x14ac:dyDescent="0.25">
      <c r="A227" s="86">
        <v>83316</v>
      </c>
      <c r="B227" s="87" t="s">
        <v>1066</v>
      </c>
      <c r="C227" s="87" t="s">
        <v>1067</v>
      </c>
      <c r="D227" s="88" t="s">
        <v>689</v>
      </c>
      <c r="E227" s="89">
        <v>39712</v>
      </c>
      <c r="F227" s="90" t="s">
        <v>16</v>
      </c>
      <c r="G227" s="91" t="s">
        <v>47</v>
      </c>
      <c r="H227" s="92" t="s">
        <v>48</v>
      </c>
    </row>
    <row r="228" spans="1:8" s="93" customFormat="1" x14ac:dyDescent="0.25">
      <c r="A228" s="86">
        <v>91665</v>
      </c>
      <c r="B228" s="87" t="s">
        <v>799</v>
      </c>
      <c r="C228" s="87" t="s">
        <v>275</v>
      </c>
      <c r="D228" s="88" t="s">
        <v>689</v>
      </c>
      <c r="E228" s="89">
        <v>39871</v>
      </c>
      <c r="F228" s="90" t="s">
        <v>15</v>
      </c>
      <c r="G228" s="91" t="s">
        <v>47</v>
      </c>
      <c r="H228" s="92" t="s">
        <v>48</v>
      </c>
    </row>
    <row r="229" spans="1:8" s="93" customFormat="1" x14ac:dyDescent="0.25">
      <c r="A229" s="86">
        <v>109933</v>
      </c>
      <c r="B229" s="87" t="s">
        <v>1145</v>
      </c>
      <c r="C229" s="87" t="s">
        <v>633</v>
      </c>
      <c r="D229" s="88" t="s">
        <v>689</v>
      </c>
      <c r="E229" s="89">
        <v>38930</v>
      </c>
      <c r="F229" s="90" t="s">
        <v>16</v>
      </c>
      <c r="G229" s="91" t="s">
        <v>47</v>
      </c>
      <c r="H229" s="92" t="s">
        <v>48</v>
      </c>
    </row>
    <row r="230" spans="1:8" s="93" customFormat="1" x14ac:dyDescent="0.25">
      <c r="A230" s="86">
        <v>109346</v>
      </c>
      <c r="B230" s="87" t="s">
        <v>960</v>
      </c>
      <c r="C230" s="87" t="s">
        <v>961</v>
      </c>
      <c r="D230" s="88" t="s">
        <v>689</v>
      </c>
      <c r="E230" s="89">
        <v>38953</v>
      </c>
      <c r="F230" s="90" t="s">
        <v>16</v>
      </c>
      <c r="G230" s="91" t="s">
        <v>47</v>
      </c>
      <c r="H230" s="92" t="s">
        <v>48</v>
      </c>
    </row>
    <row r="231" spans="1:8" s="93" customFormat="1" x14ac:dyDescent="0.25">
      <c r="A231" s="86">
        <v>98048</v>
      </c>
      <c r="B231" s="87" t="s">
        <v>528</v>
      </c>
      <c r="C231" s="87" t="s">
        <v>976</v>
      </c>
      <c r="D231" s="88" t="s">
        <v>689</v>
      </c>
      <c r="E231" s="89">
        <v>39674</v>
      </c>
      <c r="F231" s="90" t="s">
        <v>15</v>
      </c>
      <c r="G231" s="91" t="s">
        <v>47</v>
      </c>
      <c r="H231" s="92" t="s">
        <v>48</v>
      </c>
    </row>
    <row r="232" spans="1:8" s="93" customFormat="1" x14ac:dyDescent="0.25">
      <c r="A232" s="86">
        <v>95281</v>
      </c>
      <c r="B232" s="87" t="s">
        <v>821</v>
      </c>
      <c r="C232" s="87" t="s">
        <v>820</v>
      </c>
      <c r="D232" s="88" t="s">
        <v>689</v>
      </c>
      <c r="E232" s="89">
        <v>39497</v>
      </c>
      <c r="F232" s="90" t="s">
        <v>16</v>
      </c>
      <c r="G232" s="91" t="s">
        <v>47</v>
      </c>
      <c r="H232" s="92" t="s">
        <v>48</v>
      </c>
    </row>
    <row r="233" spans="1:8" s="93" customFormat="1" x14ac:dyDescent="0.25">
      <c r="A233" s="86">
        <v>99226</v>
      </c>
      <c r="B233" s="87" t="s">
        <v>819</v>
      </c>
      <c r="C233" s="87" t="s">
        <v>818</v>
      </c>
      <c r="D233" s="88" t="s">
        <v>689</v>
      </c>
      <c r="E233" s="89">
        <v>39987</v>
      </c>
      <c r="F233" s="90" t="s">
        <v>15</v>
      </c>
      <c r="G233" s="91" t="s">
        <v>53</v>
      </c>
      <c r="H233" s="92" t="s">
        <v>48</v>
      </c>
    </row>
    <row r="234" spans="1:8" s="93" customFormat="1" x14ac:dyDescent="0.25">
      <c r="A234" s="86">
        <v>78771</v>
      </c>
      <c r="B234" s="87" t="s">
        <v>206</v>
      </c>
      <c r="C234" s="87" t="s">
        <v>1065</v>
      </c>
      <c r="D234" s="88" t="s">
        <v>689</v>
      </c>
      <c r="E234" s="89">
        <v>40004</v>
      </c>
      <c r="F234" s="90" t="s">
        <v>16</v>
      </c>
      <c r="G234" s="91" t="s">
        <v>47</v>
      </c>
      <c r="H234" s="92" t="s">
        <v>48</v>
      </c>
    </row>
    <row r="235" spans="1:8" s="93" customFormat="1" x14ac:dyDescent="0.25">
      <c r="A235" s="86">
        <v>109533</v>
      </c>
      <c r="B235" s="87" t="s">
        <v>747</v>
      </c>
      <c r="C235" s="87" t="s">
        <v>829</v>
      </c>
      <c r="D235" s="88" t="s">
        <v>689</v>
      </c>
      <c r="E235" s="89">
        <v>38934</v>
      </c>
      <c r="F235" s="90" t="s">
        <v>16</v>
      </c>
      <c r="G235" s="91" t="s">
        <v>47</v>
      </c>
      <c r="H235" s="92" t="s">
        <v>48</v>
      </c>
    </row>
    <row r="236" spans="1:8" s="93" customFormat="1" x14ac:dyDescent="0.25">
      <c r="A236" s="86">
        <v>113559</v>
      </c>
      <c r="B236" s="87" t="s">
        <v>1093</v>
      </c>
      <c r="C236" s="87" t="s">
        <v>267</v>
      </c>
      <c r="D236" s="88" t="s">
        <v>689</v>
      </c>
      <c r="E236" s="89">
        <v>39346</v>
      </c>
      <c r="F236" s="90" t="s">
        <v>15</v>
      </c>
      <c r="G236" s="91" t="s">
        <v>47</v>
      </c>
      <c r="H236" s="92" t="s">
        <v>48</v>
      </c>
    </row>
    <row r="237" spans="1:8" s="93" customFormat="1" x14ac:dyDescent="0.25">
      <c r="A237" s="86">
        <v>111432</v>
      </c>
      <c r="B237" s="87" t="s">
        <v>949</v>
      </c>
      <c r="C237" s="87" t="s">
        <v>950</v>
      </c>
      <c r="D237" s="88" t="s">
        <v>689</v>
      </c>
      <c r="E237" s="89">
        <v>38574</v>
      </c>
      <c r="F237" s="90" t="s">
        <v>15</v>
      </c>
      <c r="G237" s="91" t="s">
        <v>47</v>
      </c>
      <c r="H237" s="92" t="s">
        <v>48</v>
      </c>
    </row>
    <row r="238" spans="1:8" s="93" customFormat="1" x14ac:dyDescent="0.25">
      <c r="A238" s="86">
        <v>90646</v>
      </c>
      <c r="B238" s="87" t="s">
        <v>1076</v>
      </c>
      <c r="C238" s="87" t="s">
        <v>1077</v>
      </c>
      <c r="D238" s="88" t="s">
        <v>689</v>
      </c>
      <c r="E238" s="89">
        <v>39919</v>
      </c>
      <c r="F238" s="90" t="s">
        <v>15</v>
      </c>
      <c r="G238" s="91" t="s">
        <v>47</v>
      </c>
      <c r="H238" s="92" t="s">
        <v>48</v>
      </c>
    </row>
    <row r="239" spans="1:8" s="93" customFormat="1" x14ac:dyDescent="0.25">
      <c r="A239" s="86">
        <v>83328</v>
      </c>
      <c r="B239" s="87" t="s">
        <v>422</v>
      </c>
      <c r="C239" s="87" t="s">
        <v>829</v>
      </c>
      <c r="D239" s="88" t="s">
        <v>689</v>
      </c>
      <c r="E239" s="89">
        <v>39376</v>
      </c>
      <c r="F239" s="90" t="s">
        <v>15</v>
      </c>
      <c r="G239" s="91" t="s">
        <v>47</v>
      </c>
      <c r="H239" s="92" t="s">
        <v>59</v>
      </c>
    </row>
    <row r="240" spans="1:8" s="93" customFormat="1" x14ac:dyDescent="0.25">
      <c r="A240" s="86">
        <v>74955</v>
      </c>
      <c r="B240" s="87" t="s">
        <v>1059</v>
      </c>
      <c r="C240" s="87" t="s">
        <v>576</v>
      </c>
      <c r="D240" s="88" t="s">
        <v>689</v>
      </c>
      <c r="E240" s="89">
        <v>39725</v>
      </c>
      <c r="F240" s="90" t="s">
        <v>16</v>
      </c>
      <c r="G240" s="91" t="s">
        <v>47</v>
      </c>
      <c r="H240" s="92" t="s">
        <v>48</v>
      </c>
    </row>
    <row r="241" spans="1:8" s="93" customFormat="1" x14ac:dyDescent="0.25">
      <c r="A241" s="86">
        <v>97840</v>
      </c>
      <c r="B241" s="87" t="s">
        <v>295</v>
      </c>
      <c r="C241" s="87" t="s">
        <v>296</v>
      </c>
      <c r="D241" s="88" t="s">
        <v>689</v>
      </c>
      <c r="E241" s="89">
        <v>39824</v>
      </c>
      <c r="F241" s="90" t="s">
        <v>15</v>
      </c>
      <c r="G241" s="91" t="s">
        <v>47</v>
      </c>
      <c r="H241" s="92" t="s">
        <v>48</v>
      </c>
    </row>
    <row r="242" spans="1:8" s="93" customFormat="1" x14ac:dyDescent="0.25">
      <c r="A242" s="86">
        <v>116831</v>
      </c>
      <c r="B242" s="87" t="s">
        <v>1005</v>
      </c>
      <c r="C242" s="87" t="s">
        <v>1006</v>
      </c>
      <c r="D242" s="88" t="s">
        <v>689</v>
      </c>
      <c r="E242" s="89">
        <v>39075</v>
      </c>
      <c r="F242" s="90" t="s">
        <v>15</v>
      </c>
      <c r="G242" s="91" t="s">
        <v>53</v>
      </c>
      <c r="H242" s="92" t="s">
        <v>48</v>
      </c>
    </row>
    <row r="243" spans="1:8" s="93" customFormat="1" x14ac:dyDescent="0.25">
      <c r="A243" s="86">
        <v>89734</v>
      </c>
      <c r="B243" s="87" t="s">
        <v>803</v>
      </c>
      <c r="C243" s="87" t="s">
        <v>802</v>
      </c>
      <c r="D243" s="88" t="s">
        <v>689</v>
      </c>
      <c r="E243" s="89">
        <v>39539</v>
      </c>
      <c r="F243" s="90" t="s">
        <v>15</v>
      </c>
      <c r="G243" s="91" t="s">
        <v>47</v>
      </c>
      <c r="H243" s="92" t="s">
        <v>59</v>
      </c>
    </row>
    <row r="244" spans="1:8" s="93" customFormat="1" x14ac:dyDescent="0.25">
      <c r="A244" s="86">
        <v>95903</v>
      </c>
      <c r="B244" s="87" t="s">
        <v>203</v>
      </c>
      <c r="C244" s="87" t="s">
        <v>1178</v>
      </c>
      <c r="D244" s="88" t="s">
        <v>689</v>
      </c>
      <c r="E244" s="89">
        <v>38214</v>
      </c>
      <c r="F244" s="90" t="s">
        <v>15</v>
      </c>
      <c r="G244" s="91" t="s">
        <v>47</v>
      </c>
      <c r="H244" s="92" t="s">
        <v>48</v>
      </c>
    </row>
    <row r="245" spans="1:8" s="93" customFormat="1" x14ac:dyDescent="0.25">
      <c r="A245" s="86">
        <v>93313</v>
      </c>
      <c r="B245" s="87" t="s">
        <v>1182</v>
      </c>
      <c r="C245" s="87" t="s">
        <v>1183</v>
      </c>
      <c r="D245" s="88" t="s">
        <v>689</v>
      </c>
      <c r="E245" s="89">
        <v>39132</v>
      </c>
      <c r="F245" s="90" t="s">
        <v>15</v>
      </c>
      <c r="G245" s="91" t="s">
        <v>47</v>
      </c>
      <c r="H245" s="92" t="s">
        <v>48</v>
      </c>
    </row>
    <row r="246" spans="1:8" s="93" customFormat="1" x14ac:dyDescent="0.25">
      <c r="A246" s="86">
        <v>98895</v>
      </c>
      <c r="B246" s="87" t="s">
        <v>251</v>
      </c>
      <c r="C246" s="87" t="s">
        <v>276</v>
      </c>
      <c r="D246" s="88" t="s">
        <v>689</v>
      </c>
      <c r="E246" s="89">
        <v>38926</v>
      </c>
      <c r="F246" s="90" t="s">
        <v>16</v>
      </c>
      <c r="G246" s="91" t="s">
        <v>47</v>
      </c>
      <c r="H246" s="92" t="s">
        <v>48</v>
      </c>
    </row>
    <row r="247" spans="1:8" s="93" customFormat="1" x14ac:dyDescent="0.25">
      <c r="A247" s="86">
        <v>97307</v>
      </c>
      <c r="B247" s="87" t="s">
        <v>232</v>
      </c>
      <c r="C247" s="87" t="s">
        <v>838</v>
      </c>
      <c r="D247" s="88" t="s">
        <v>689</v>
      </c>
      <c r="E247" s="89">
        <v>38920</v>
      </c>
      <c r="F247" s="90" t="s">
        <v>15</v>
      </c>
      <c r="G247" s="91" t="s">
        <v>47</v>
      </c>
      <c r="H247" s="92" t="s">
        <v>48</v>
      </c>
    </row>
    <row r="248" spans="1:8" s="93" customFormat="1" x14ac:dyDescent="0.25">
      <c r="A248" s="86">
        <v>74387</v>
      </c>
      <c r="B248" s="87" t="s">
        <v>1088</v>
      </c>
      <c r="C248" s="87" t="s">
        <v>1102</v>
      </c>
      <c r="D248" s="88" t="s">
        <v>689</v>
      </c>
      <c r="E248" s="89">
        <v>38914</v>
      </c>
      <c r="F248" s="90" t="s">
        <v>15</v>
      </c>
      <c r="G248" s="91" t="s">
        <v>47</v>
      </c>
      <c r="H248" s="92" t="s">
        <v>48</v>
      </c>
    </row>
    <row r="249" spans="1:8" s="93" customFormat="1" x14ac:dyDescent="0.25">
      <c r="A249" s="86">
        <v>77136</v>
      </c>
      <c r="B249" s="87" t="s">
        <v>1258</v>
      </c>
      <c r="C249" s="87" t="s">
        <v>1259</v>
      </c>
      <c r="D249" s="88" t="s">
        <v>689</v>
      </c>
      <c r="E249" s="89">
        <v>38539</v>
      </c>
      <c r="F249" s="90" t="s">
        <v>16</v>
      </c>
      <c r="G249" s="91" t="s">
        <v>47</v>
      </c>
      <c r="H249" s="92" t="s">
        <v>59</v>
      </c>
    </row>
    <row r="250" spans="1:8" s="93" customFormat="1" x14ac:dyDescent="0.25">
      <c r="A250" s="86">
        <v>73460</v>
      </c>
      <c r="B250" s="87" t="s">
        <v>788</v>
      </c>
      <c r="C250" s="87" t="s">
        <v>787</v>
      </c>
      <c r="D250" s="88" t="s">
        <v>689</v>
      </c>
      <c r="E250" s="89">
        <v>38718</v>
      </c>
      <c r="F250" s="90" t="s">
        <v>16</v>
      </c>
      <c r="G250" s="91" t="s">
        <v>47</v>
      </c>
      <c r="H250" s="92" t="s">
        <v>59</v>
      </c>
    </row>
    <row r="251" spans="1:8" s="93" customFormat="1" x14ac:dyDescent="0.25">
      <c r="A251" s="86">
        <v>82818</v>
      </c>
      <c r="B251" s="87" t="s">
        <v>472</v>
      </c>
      <c r="C251" s="87" t="s">
        <v>399</v>
      </c>
      <c r="D251" s="88" t="s">
        <v>689</v>
      </c>
      <c r="E251" s="89">
        <v>38852</v>
      </c>
      <c r="F251" s="90" t="s">
        <v>15</v>
      </c>
      <c r="G251" s="91" t="s">
        <v>47</v>
      </c>
      <c r="H251" s="92" t="s">
        <v>48</v>
      </c>
    </row>
    <row r="252" spans="1:8" s="93" customFormat="1" x14ac:dyDescent="0.25">
      <c r="A252" s="86">
        <v>85087</v>
      </c>
      <c r="B252" s="87" t="s">
        <v>415</v>
      </c>
      <c r="C252" s="87" t="s">
        <v>414</v>
      </c>
      <c r="D252" s="88" t="s">
        <v>689</v>
      </c>
      <c r="E252" s="89">
        <v>38833</v>
      </c>
      <c r="F252" s="90" t="s">
        <v>15</v>
      </c>
      <c r="G252" s="91" t="s">
        <v>47</v>
      </c>
      <c r="H252" s="92" t="s">
        <v>59</v>
      </c>
    </row>
    <row r="253" spans="1:8" s="93" customFormat="1" x14ac:dyDescent="0.25">
      <c r="A253" s="86">
        <v>75474</v>
      </c>
      <c r="B253" s="87" t="s">
        <v>508</v>
      </c>
      <c r="C253" s="87" t="s">
        <v>507</v>
      </c>
      <c r="D253" s="88" t="s">
        <v>689</v>
      </c>
      <c r="E253" s="89">
        <v>38558</v>
      </c>
      <c r="F253" s="90" t="s">
        <v>15</v>
      </c>
      <c r="G253" s="91" t="s">
        <v>47</v>
      </c>
      <c r="H253" s="92" t="s">
        <v>59</v>
      </c>
    </row>
    <row r="254" spans="1:8" s="93" customFormat="1" x14ac:dyDescent="0.25">
      <c r="A254" s="86">
        <v>75852</v>
      </c>
      <c r="B254" s="87" t="s">
        <v>545</v>
      </c>
      <c r="C254" s="87" t="s">
        <v>412</v>
      </c>
      <c r="D254" s="88" t="s">
        <v>689</v>
      </c>
      <c r="E254" s="89">
        <v>37902</v>
      </c>
      <c r="F254" s="90" t="s">
        <v>15</v>
      </c>
      <c r="G254" s="91" t="s">
        <v>47</v>
      </c>
      <c r="H254" s="92" t="s">
        <v>59</v>
      </c>
    </row>
    <row r="255" spans="1:8" s="93" customFormat="1" x14ac:dyDescent="0.25">
      <c r="A255" s="86">
        <v>73805</v>
      </c>
      <c r="B255" s="87" t="s">
        <v>481</v>
      </c>
      <c r="C255" s="87" t="s">
        <v>480</v>
      </c>
      <c r="D255" s="88" t="s">
        <v>689</v>
      </c>
      <c r="E255" s="89">
        <v>38235</v>
      </c>
      <c r="F255" s="90" t="s">
        <v>15</v>
      </c>
      <c r="G255" s="91" t="s">
        <v>47</v>
      </c>
      <c r="H255" s="92" t="s">
        <v>48</v>
      </c>
    </row>
    <row r="256" spans="1:8" s="93" customFormat="1" x14ac:dyDescent="0.25">
      <c r="A256" s="86">
        <v>84967</v>
      </c>
      <c r="B256" s="87" t="s">
        <v>442</v>
      </c>
      <c r="C256" s="87" t="s">
        <v>315</v>
      </c>
      <c r="D256" s="88" t="s">
        <v>689</v>
      </c>
      <c r="E256" s="89">
        <v>38132</v>
      </c>
      <c r="F256" s="90" t="s">
        <v>15</v>
      </c>
      <c r="G256" s="91" t="s">
        <v>47</v>
      </c>
      <c r="H256" s="92" t="s">
        <v>48</v>
      </c>
    </row>
    <row r="257" spans="1:8" s="93" customFormat="1" x14ac:dyDescent="0.25">
      <c r="A257" s="86">
        <v>66135</v>
      </c>
      <c r="B257" s="87" t="s">
        <v>1260</v>
      </c>
      <c r="C257" s="87" t="s">
        <v>534</v>
      </c>
      <c r="D257" s="88" t="s">
        <v>689</v>
      </c>
      <c r="E257" s="89">
        <v>38077</v>
      </c>
      <c r="F257" s="90" t="s">
        <v>16</v>
      </c>
      <c r="G257" s="91" t="s">
        <v>47</v>
      </c>
      <c r="H257" s="92" t="s">
        <v>59</v>
      </c>
    </row>
    <row r="258" spans="1:8" s="93" customFormat="1" x14ac:dyDescent="0.25">
      <c r="A258" s="86">
        <v>111611</v>
      </c>
      <c r="B258" s="87" t="s">
        <v>979</v>
      </c>
      <c r="C258" s="87" t="s">
        <v>980</v>
      </c>
      <c r="D258" s="88" t="s">
        <v>689</v>
      </c>
      <c r="E258" s="89">
        <v>40062</v>
      </c>
      <c r="F258" s="90" t="s">
        <v>15</v>
      </c>
      <c r="G258" s="91" t="s">
        <v>47</v>
      </c>
      <c r="H258" s="92" t="s">
        <v>48</v>
      </c>
    </row>
    <row r="259" spans="1:8" s="93" customFormat="1" x14ac:dyDescent="0.25">
      <c r="A259" s="86">
        <v>97998</v>
      </c>
      <c r="B259" s="87" t="s">
        <v>326</v>
      </c>
      <c r="C259" s="87" t="s">
        <v>1054</v>
      </c>
      <c r="D259" s="88" t="s">
        <v>689</v>
      </c>
      <c r="E259" s="89">
        <v>40308</v>
      </c>
      <c r="F259" s="90" t="s">
        <v>16</v>
      </c>
      <c r="G259" s="91" t="s">
        <v>47</v>
      </c>
      <c r="H259" s="92" t="s">
        <v>48</v>
      </c>
    </row>
    <row r="260" spans="1:8" s="93" customFormat="1" x14ac:dyDescent="0.25">
      <c r="A260" s="86">
        <v>98507</v>
      </c>
      <c r="B260" s="87" t="s">
        <v>462</v>
      </c>
      <c r="C260" s="87" t="s">
        <v>1159</v>
      </c>
      <c r="D260" s="88" t="s">
        <v>689</v>
      </c>
      <c r="E260" s="89">
        <v>39708</v>
      </c>
      <c r="F260" s="90" t="s">
        <v>15</v>
      </c>
      <c r="G260" s="91" t="s">
        <v>47</v>
      </c>
      <c r="H260" s="92" t="s">
        <v>48</v>
      </c>
    </row>
    <row r="261" spans="1:8" s="93" customFormat="1" x14ac:dyDescent="0.25">
      <c r="A261" s="86">
        <v>103438</v>
      </c>
      <c r="B261" s="87" t="s">
        <v>828</v>
      </c>
      <c r="C261" s="87" t="s">
        <v>827</v>
      </c>
      <c r="D261" s="88" t="s">
        <v>689</v>
      </c>
      <c r="E261" s="89">
        <v>38916</v>
      </c>
      <c r="F261" s="90" t="s">
        <v>15</v>
      </c>
      <c r="G261" s="91" t="s">
        <v>47</v>
      </c>
      <c r="H261" s="92" t="s">
        <v>48</v>
      </c>
    </row>
    <row r="262" spans="1:8" s="93" customFormat="1" x14ac:dyDescent="0.25">
      <c r="A262" s="86">
        <v>83556</v>
      </c>
      <c r="B262" s="87" t="s">
        <v>1002</v>
      </c>
      <c r="C262" s="87" t="s">
        <v>804</v>
      </c>
      <c r="D262" s="88" t="s">
        <v>689</v>
      </c>
      <c r="E262" s="89">
        <v>38888</v>
      </c>
      <c r="F262" s="90" t="s">
        <v>16</v>
      </c>
      <c r="G262" s="91" t="s">
        <v>47</v>
      </c>
      <c r="H262" s="92" t="s">
        <v>48</v>
      </c>
    </row>
    <row r="263" spans="1:8" s="93" customFormat="1" x14ac:dyDescent="0.25">
      <c r="A263" s="86">
        <v>83468</v>
      </c>
      <c r="B263" s="87" t="s">
        <v>546</v>
      </c>
      <c r="C263" s="87" t="s">
        <v>273</v>
      </c>
      <c r="D263" s="88" t="s">
        <v>689</v>
      </c>
      <c r="E263" s="89">
        <v>38476</v>
      </c>
      <c r="F263" s="90" t="s">
        <v>15</v>
      </c>
      <c r="G263" s="91" t="s">
        <v>47</v>
      </c>
      <c r="H263" s="92" t="s">
        <v>48</v>
      </c>
    </row>
    <row r="264" spans="1:8" s="93" customFormat="1" x14ac:dyDescent="0.25">
      <c r="A264" s="86">
        <v>94163</v>
      </c>
      <c r="B264" s="87" t="s">
        <v>85</v>
      </c>
      <c r="C264" s="87" t="s">
        <v>1200</v>
      </c>
      <c r="D264" s="88" t="s">
        <v>689</v>
      </c>
      <c r="E264" s="89">
        <v>38913</v>
      </c>
      <c r="F264" s="90" t="s">
        <v>15</v>
      </c>
      <c r="G264" s="91" t="s">
        <v>47</v>
      </c>
      <c r="H264" s="92" t="s">
        <v>48</v>
      </c>
    </row>
    <row r="265" spans="1:8" s="93" customFormat="1" x14ac:dyDescent="0.25">
      <c r="A265" s="86">
        <v>92639</v>
      </c>
      <c r="B265" s="87" t="s">
        <v>462</v>
      </c>
      <c r="C265" s="87" t="s">
        <v>1152</v>
      </c>
      <c r="D265" s="88" t="s">
        <v>689</v>
      </c>
      <c r="E265" s="89">
        <v>38603</v>
      </c>
      <c r="F265" s="90" t="s">
        <v>15</v>
      </c>
      <c r="G265" s="91" t="s">
        <v>47</v>
      </c>
      <c r="H265" s="92" t="s">
        <v>48</v>
      </c>
    </row>
    <row r="266" spans="1:8" s="93" customFormat="1" x14ac:dyDescent="0.25">
      <c r="A266" s="86">
        <v>77820</v>
      </c>
      <c r="B266" s="87" t="s">
        <v>561</v>
      </c>
      <c r="C266" s="87" t="s">
        <v>560</v>
      </c>
      <c r="D266" s="88" t="s">
        <v>689</v>
      </c>
      <c r="E266" s="89">
        <v>39020</v>
      </c>
      <c r="F266" s="90" t="s">
        <v>15</v>
      </c>
      <c r="G266" s="91" t="s">
        <v>47</v>
      </c>
      <c r="H266" s="92" t="s">
        <v>59</v>
      </c>
    </row>
    <row r="267" spans="1:8" s="93" customFormat="1" x14ac:dyDescent="0.25">
      <c r="A267" s="86">
        <v>72510</v>
      </c>
      <c r="B267" s="87" t="s">
        <v>517</v>
      </c>
      <c r="C267" s="87" t="s">
        <v>516</v>
      </c>
      <c r="D267" s="88" t="s">
        <v>689</v>
      </c>
      <c r="E267" s="89">
        <v>38659</v>
      </c>
      <c r="F267" s="90" t="s">
        <v>15</v>
      </c>
      <c r="G267" s="91" t="s">
        <v>47</v>
      </c>
      <c r="H267" s="92" t="s">
        <v>48</v>
      </c>
    </row>
    <row r="268" spans="1:8" s="93" customFormat="1" x14ac:dyDescent="0.25">
      <c r="A268" s="86">
        <v>71683</v>
      </c>
      <c r="B268" s="87" t="s">
        <v>632</v>
      </c>
      <c r="C268" s="87" t="s">
        <v>631</v>
      </c>
      <c r="D268" s="88" t="s">
        <v>689</v>
      </c>
      <c r="E268" s="89">
        <v>38973</v>
      </c>
      <c r="F268" s="90" t="s">
        <v>15</v>
      </c>
      <c r="G268" s="91" t="s">
        <v>53</v>
      </c>
      <c r="H268" s="92" t="s">
        <v>48</v>
      </c>
    </row>
    <row r="269" spans="1:8" s="93" customFormat="1" x14ac:dyDescent="0.25">
      <c r="A269" s="86">
        <v>89968</v>
      </c>
      <c r="B269" s="87" t="s">
        <v>536</v>
      </c>
      <c r="C269" s="87" t="s">
        <v>392</v>
      </c>
      <c r="D269" s="88" t="s">
        <v>689</v>
      </c>
      <c r="E269" s="89">
        <v>38070</v>
      </c>
      <c r="F269" s="90" t="s">
        <v>15</v>
      </c>
      <c r="G269" s="91" t="s">
        <v>47</v>
      </c>
      <c r="H269" s="92" t="s">
        <v>59</v>
      </c>
    </row>
    <row r="270" spans="1:8" s="93" customFormat="1" x14ac:dyDescent="0.25">
      <c r="A270" s="86">
        <v>79719</v>
      </c>
      <c r="B270" s="87" t="s">
        <v>266</v>
      </c>
      <c r="C270" s="87" t="s">
        <v>265</v>
      </c>
      <c r="D270" s="88" t="s">
        <v>689</v>
      </c>
      <c r="E270" s="89">
        <v>39017</v>
      </c>
      <c r="F270" s="90" t="s">
        <v>15</v>
      </c>
      <c r="G270" s="91" t="s">
        <v>47</v>
      </c>
      <c r="H270" s="92" t="s">
        <v>48</v>
      </c>
    </row>
    <row r="271" spans="1:8" s="93" customFormat="1" x14ac:dyDescent="0.25">
      <c r="A271" s="86">
        <v>86058</v>
      </c>
      <c r="B271" s="87" t="s">
        <v>847</v>
      </c>
      <c r="C271" s="87" t="s">
        <v>433</v>
      </c>
      <c r="D271" s="88" t="s">
        <v>689</v>
      </c>
      <c r="E271" s="89">
        <v>38439</v>
      </c>
      <c r="F271" s="90" t="s">
        <v>15</v>
      </c>
      <c r="G271" s="91" t="s">
        <v>53</v>
      </c>
      <c r="H271" s="92" t="s">
        <v>48</v>
      </c>
    </row>
    <row r="272" spans="1:8" s="93" customFormat="1" x14ac:dyDescent="0.25">
      <c r="A272" s="86">
        <v>73321</v>
      </c>
      <c r="B272" s="87" t="s">
        <v>595</v>
      </c>
      <c r="C272" s="87" t="s">
        <v>594</v>
      </c>
      <c r="D272" s="88" t="s">
        <v>689</v>
      </c>
      <c r="E272" s="89">
        <v>38764</v>
      </c>
      <c r="F272" s="90" t="s">
        <v>15</v>
      </c>
      <c r="G272" s="91" t="s">
        <v>47</v>
      </c>
      <c r="H272" s="92" t="s">
        <v>48</v>
      </c>
    </row>
    <row r="273" spans="1:8" s="93" customFormat="1" x14ac:dyDescent="0.25">
      <c r="A273" s="86">
        <v>99997</v>
      </c>
      <c r="B273" s="87" t="s">
        <v>293</v>
      </c>
      <c r="C273" s="87" t="s">
        <v>292</v>
      </c>
      <c r="D273" s="88" t="s">
        <v>689</v>
      </c>
      <c r="E273" s="89">
        <v>38016</v>
      </c>
      <c r="F273" s="90" t="s">
        <v>15</v>
      </c>
      <c r="G273" s="91" t="s">
        <v>47</v>
      </c>
      <c r="H273" s="92" t="s">
        <v>59</v>
      </c>
    </row>
    <row r="274" spans="1:8" s="93" customFormat="1" x14ac:dyDescent="0.25">
      <c r="A274" s="86">
        <v>83500</v>
      </c>
      <c r="B274" s="87" t="s">
        <v>185</v>
      </c>
      <c r="C274" s="87" t="s">
        <v>350</v>
      </c>
      <c r="D274" s="88" t="s">
        <v>689</v>
      </c>
      <c r="E274" s="89">
        <v>38041</v>
      </c>
      <c r="F274" s="90" t="s">
        <v>15</v>
      </c>
      <c r="G274" s="91" t="s">
        <v>47</v>
      </c>
      <c r="H274" s="92" t="s">
        <v>59</v>
      </c>
    </row>
    <row r="275" spans="1:8" s="93" customFormat="1" x14ac:dyDescent="0.25">
      <c r="A275" s="86">
        <v>82127</v>
      </c>
      <c r="B275" s="87" t="s">
        <v>486</v>
      </c>
      <c r="C275" s="87" t="s">
        <v>485</v>
      </c>
      <c r="D275" s="88" t="s">
        <v>689</v>
      </c>
      <c r="E275" s="89">
        <v>38430</v>
      </c>
      <c r="F275" s="90" t="s">
        <v>15</v>
      </c>
      <c r="G275" s="91" t="s">
        <v>47</v>
      </c>
      <c r="H275" s="92" t="s">
        <v>48</v>
      </c>
    </row>
    <row r="276" spans="1:8" s="93" customFormat="1" x14ac:dyDescent="0.25">
      <c r="A276" s="86">
        <v>89582</v>
      </c>
      <c r="B276" s="87" t="s">
        <v>98</v>
      </c>
      <c r="C276" s="87" t="s">
        <v>593</v>
      </c>
      <c r="D276" s="88" t="s">
        <v>689</v>
      </c>
      <c r="E276" s="89">
        <v>38418</v>
      </c>
      <c r="F276" s="90" t="s">
        <v>15</v>
      </c>
      <c r="G276" s="91" t="s">
        <v>47</v>
      </c>
      <c r="H276" s="92" t="s">
        <v>59</v>
      </c>
    </row>
    <row r="277" spans="1:8" s="93" customFormat="1" x14ac:dyDescent="0.25">
      <c r="A277" s="86">
        <v>72241</v>
      </c>
      <c r="B277" s="87" t="s">
        <v>570</v>
      </c>
      <c r="C277" s="87" t="s">
        <v>384</v>
      </c>
      <c r="D277" s="88" t="s">
        <v>689</v>
      </c>
      <c r="E277" s="89">
        <v>38065</v>
      </c>
      <c r="F277" s="90" t="s">
        <v>15</v>
      </c>
      <c r="G277" s="91" t="s">
        <v>47</v>
      </c>
      <c r="H277" s="92" t="s">
        <v>59</v>
      </c>
    </row>
    <row r="278" spans="1:8" s="93" customFormat="1" x14ac:dyDescent="0.25">
      <c r="A278" s="86">
        <v>78148</v>
      </c>
      <c r="B278" s="87" t="s">
        <v>624</v>
      </c>
      <c r="C278" s="87" t="s">
        <v>321</v>
      </c>
      <c r="D278" s="88" t="s">
        <v>689</v>
      </c>
      <c r="E278" s="89">
        <v>37986</v>
      </c>
      <c r="F278" s="90" t="s">
        <v>16</v>
      </c>
      <c r="G278" s="91" t="s">
        <v>47</v>
      </c>
      <c r="H278" s="92" t="s">
        <v>48</v>
      </c>
    </row>
    <row r="279" spans="1:8" s="93" customFormat="1" x14ac:dyDescent="0.25">
      <c r="A279" s="86">
        <v>92502</v>
      </c>
      <c r="B279" s="87" t="s">
        <v>623</v>
      </c>
      <c r="C279" s="87" t="s">
        <v>622</v>
      </c>
      <c r="D279" s="88" t="s">
        <v>689</v>
      </c>
      <c r="E279" s="89">
        <v>39058</v>
      </c>
      <c r="F279" s="90" t="s">
        <v>15</v>
      </c>
      <c r="G279" s="91" t="s">
        <v>47</v>
      </c>
      <c r="H279" s="92" t="s">
        <v>59</v>
      </c>
    </row>
    <row r="280" spans="1:8" s="93" customFormat="1" x14ac:dyDescent="0.25">
      <c r="A280" s="86">
        <v>92387</v>
      </c>
      <c r="B280" s="87" t="s">
        <v>203</v>
      </c>
      <c r="C280" s="87" t="s">
        <v>555</v>
      </c>
      <c r="D280" s="88" t="s">
        <v>689</v>
      </c>
      <c r="E280" s="89">
        <v>38635</v>
      </c>
      <c r="F280" s="90" t="s">
        <v>15</v>
      </c>
      <c r="G280" s="91" t="s">
        <v>47</v>
      </c>
      <c r="H280" s="92" t="s">
        <v>48</v>
      </c>
    </row>
    <row r="281" spans="1:8" s="93" customFormat="1" x14ac:dyDescent="0.25">
      <c r="A281" s="86">
        <v>83868</v>
      </c>
      <c r="B281" s="87" t="s">
        <v>477</v>
      </c>
      <c r="C281" s="87" t="s">
        <v>476</v>
      </c>
      <c r="D281" s="88" t="s">
        <v>689</v>
      </c>
      <c r="E281" s="89">
        <v>39235</v>
      </c>
      <c r="F281" s="90" t="s">
        <v>15</v>
      </c>
      <c r="G281" s="91" t="s">
        <v>47</v>
      </c>
      <c r="H281" s="92" t="s">
        <v>59</v>
      </c>
    </row>
    <row r="282" spans="1:8" s="93" customFormat="1" x14ac:dyDescent="0.25">
      <c r="A282" s="86">
        <v>78534</v>
      </c>
      <c r="B282" s="87" t="s">
        <v>387</v>
      </c>
      <c r="C282" s="87" t="s">
        <v>386</v>
      </c>
      <c r="D282" s="88" t="s">
        <v>689</v>
      </c>
      <c r="E282" s="89">
        <v>38476</v>
      </c>
      <c r="F282" s="90" t="s">
        <v>15</v>
      </c>
      <c r="G282" s="91" t="s">
        <v>47</v>
      </c>
      <c r="H282" s="92" t="s">
        <v>48</v>
      </c>
    </row>
    <row r="283" spans="1:8" s="93" customFormat="1" x14ac:dyDescent="0.25">
      <c r="A283" s="86">
        <v>72836</v>
      </c>
      <c r="B283" s="87" t="s">
        <v>634</v>
      </c>
      <c r="C283" s="87" t="s">
        <v>633</v>
      </c>
      <c r="D283" s="88" t="s">
        <v>689</v>
      </c>
      <c r="E283" s="89">
        <v>38958</v>
      </c>
      <c r="F283" s="90" t="s">
        <v>15</v>
      </c>
      <c r="G283" s="91" t="s">
        <v>47</v>
      </c>
      <c r="H283" s="92" t="s">
        <v>48</v>
      </c>
    </row>
    <row r="284" spans="1:8" s="93" customFormat="1" x14ac:dyDescent="0.25">
      <c r="A284" s="86">
        <v>100609</v>
      </c>
      <c r="B284" s="87" t="s">
        <v>77</v>
      </c>
      <c r="C284" s="87" t="s">
        <v>263</v>
      </c>
      <c r="D284" s="88" t="s">
        <v>689</v>
      </c>
      <c r="E284" s="89">
        <v>38671</v>
      </c>
      <c r="F284" s="90" t="s">
        <v>15</v>
      </c>
      <c r="G284" s="91" t="s">
        <v>47</v>
      </c>
      <c r="H284" s="92" t="s">
        <v>48</v>
      </c>
    </row>
    <row r="285" spans="1:8" s="93" customFormat="1" x14ac:dyDescent="0.25">
      <c r="A285" s="86">
        <v>77489</v>
      </c>
      <c r="B285" s="87" t="s">
        <v>559</v>
      </c>
      <c r="C285" s="87" t="s">
        <v>516</v>
      </c>
      <c r="D285" s="88" t="s">
        <v>689</v>
      </c>
      <c r="E285" s="89">
        <v>37590</v>
      </c>
      <c r="F285" s="90" t="s">
        <v>15</v>
      </c>
      <c r="G285" s="91" t="s">
        <v>47</v>
      </c>
      <c r="H285" s="92" t="s">
        <v>48</v>
      </c>
    </row>
    <row r="286" spans="1:8" s="93" customFormat="1" x14ac:dyDescent="0.25">
      <c r="A286" s="86">
        <v>113949</v>
      </c>
      <c r="B286" s="87" t="s">
        <v>1269</v>
      </c>
      <c r="C286" s="87" t="s">
        <v>829</v>
      </c>
      <c r="D286" s="88" t="s">
        <v>689</v>
      </c>
      <c r="E286" s="89">
        <v>40368</v>
      </c>
      <c r="F286" s="90" t="s">
        <v>16</v>
      </c>
      <c r="G286" s="91" t="s">
        <v>47</v>
      </c>
      <c r="H286" s="92" t="s">
        <v>48</v>
      </c>
    </row>
    <row r="287" spans="1:8" s="93" customFormat="1" x14ac:dyDescent="0.25">
      <c r="A287" s="86">
        <v>105268</v>
      </c>
      <c r="B287" s="87" t="s">
        <v>1270</v>
      </c>
      <c r="C287" s="87" t="s">
        <v>458</v>
      </c>
      <c r="D287" s="88" t="s">
        <v>689</v>
      </c>
      <c r="E287" s="89">
        <v>40284</v>
      </c>
      <c r="F287" s="90" t="s">
        <v>16</v>
      </c>
      <c r="G287" s="91" t="s">
        <v>47</v>
      </c>
      <c r="H287" s="92" t="s">
        <v>48</v>
      </c>
    </row>
    <row r="288" spans="1:8" s="93" customFormat="1" x14ac:dyDescent="0.25">
      <c r="A288" s="86">
        <v>308795</v>
      </c>
      <c r="B288" s="87" t="s">
        <v>1271</v>
      </c>
      <c r="C288" s="87" t="s">
        <v>1110</v>
      </c>
      <c r="D288" s="88" t="s">
        <v>689</v>
      </c>
      <c r="E288" s="89">
        <v>40657</v>
      </c>
      <c r="F288" s="90" t="s">
        <v>16</v>
      </c>
      <c r="G288" s="91" t="s">
        <v>53</v>
      </c>
      <c r="H288" s="92" t="s">
        <v>48</v>
      </c>
    </row>
    <row r="289" spans="1:8" s="93" customFormat="1" x14ac:dyDescent="0.25">
      <c r="A289" s="86">
        <v>110764</v>
      </c>
      <c r="B289" s="87" t="s">
        <v>1272</v>
      </c>
      <c r="C289" s="87" t="s">
        <v>822</v>
      </c>
      <c r="D289" s="88" t="s">
        <v>689</v>
      </c>
      <c r="E289" s="89">
        <v>40614</v>
      </c>
      <c r="F289" s="90" t="s">
        <v>16</v>
      </c>
      <c r="G289" s="91" t="s">
        <v>47</v>
      </c>
      <c r="H289" s="92" t="s">
        <v>48</v>
      </c>
    </row>
    <row r="290" spans="1:8" s="93" customFormat="1" x14ac:dyDescent="0.25">
      <c r="A290" s="86">
        <v>95671</v>
      </c>
      <c r="B290" s="87" t="s">
        <v>1273</v>
      </c>
      <c r="C290" s="87" t="s">
        <v>1054</v>
      </c>
      <c r="D290" s="88" t="s">
        <v>689</v>
      </c>
      <c r="E290" s="89">
        <v>39818</v>
      </c>
      <c r="F290" s="90" t="s">
        <v>16</v>
      </c>
      <c r="G290" s="91" t="s">
        <v>47</v>
      </c>
      <c r="H290" s="92" t="s">
        <v>48</v>
      </c>
    </row>
    <row r="291" spans="1:8" s="93" customFormat="1" x14ac:dyDescent="0.25">
      <c r="A291" s="86">
        <v>95943</v>
      </c>
      <c r="B291" s="87" t="s">
        <v>1274</v>
      </c>
      <c r="C291" s="87" t="s">
        <v>1275</v>
      </c>
      <c r="D291" s="88" t="s">
        <v>689</v>
      </c>
      <c r="E291" s="89">
        <v>40223</v>
      </c>
      <c r="F291" s="90" t="s">
        <v>16</v>
      </c>
      <c r="G291" s="91" t="s">
        <v>53</v>
      </c>
      <c r="H291" s="92" t="s">
        <v>48</v>
      </c>
    </row>
    <row r="292" spans="1:8" s="93" customFormat="1" x14ac:dyDescent="0.25">
      <c r="A292" s="86">
        <v>93934</v>
      </c>
      <c r="B292" s="87" t="s">
        <v>1276</v>
      </c>
      <c r="C292" s="87" t="s">
        <v>1277</v>
      </c>
      <c r="D292" s="88" t="s">
        <v>689</v>
      </c>
      <c r="E292" s="89">
        <v>39477</v>
      </c>
      <c r="F292" s="90" t="s">
        <v>16</v>
      </c>
      <c r="G292" s="91" t="s">
        <v>47</v>
      </c>
      <c r="H292" s="92" t="s">
        <v>59</v>
      </c>
    </row>
    <row r="293" spans="1:8" s="93" customFormat="1" x14ac:dyDescent="0.25">
      <c r="A293" s="86">
        <v>112364</v>
      </c>
      <c r="B293" s="87" t="s">
        <v>1278</v>
      </c>
      <c r="C293" s="87" t="s">
        <v>986</v>
      </c>
      <c r="D293" s="88" t="s">
        <v>689</v>
      </c>
      <c r="E293" s="89">
        <v>39486</v>
      </c>
      <c r="F293" s="90" t="s">
        <v>16</v>
      </c>
      <c r="G293" s="91" t="s">
        <v>53</v>
      </c>
      <c r="H293" s="92" t="s">
        <v>48</v>
      </c>
    </row>
    <row r="294" spans="1:8" s="93" customFormat="1" x14ac:dyDescent="0.25">
      <c r="A294" s="86">
        <v>101574</v>
      </c>
      <c r="B294" s="87" t="s">
        <v>1279</v>
      </c>
      <c r="C294" s="87" t="s">
        <v>361</v>
      </c>
      <c r="D294" s="88" t="s">
        <v>689</v>
      </c>
      <c r="E294" s="89">
        <v>39956</v>
      </c>
      <c r="F294" s="90" t="s">
        <v>16</v>
      </c>
      <c r="G294" s="91" t="s">
        <v>47</v>
      </c>
      <c r="H294" s="92" t="s">
        <v>59</v>
      </c>
    </row>
    <row r="295" spans="1:8" s="93" customFormat="1" x14ac:dyDescent="0.25">
      <c r="A295" s="86">
        <v>99236</v>
      </c>
      <c r="B295" s="87" t="s">
        <v>1280</v>
      </c>
      <c r="C295" s="87" t="s">
        <v>858</v>
      </c>
      <c r="D295" s="88" t="s">
        <v>689</v>
      </c>
      <c r="E295" s="89">
        <v>40147</v>
      </c>
      <c r="F295" s="90" t="s">
        <v>16</v>
      </c>
      <c r="G295" s="91" t="s">
        <v>53</v>
      </c>
      <c r="H295" s="92" t="s">
        <v>48</v>
      </c>
    </row>
    <row r="296" spans="1:8" s="93" customFormat="1" x14ac:dyDescent="0.25">
      <c r="A296" s="86">
        <v>120378</v>
      </c>
      <c r="B296" s="87" t="s">
        <v>1281</v>
      </c>
      <c r="C296" s="87" t="s">
        <v>1282</v>
      </c>
      <c r="D296" s="88" t="s">
        <v>689</v>
      </c>
      <c r="E296" s="89">
        <v>40484</v>
      </c>
      <c r="F296" s="90" t="s">
        <v>16</v>
      </c>
      <c r="G296" s="91" t="s">
        <v>47</v>
      </c>
      <c r="H296" s="92" t="s">
        <v>48</v>
      </c>
    </row>
    <row r="297" spans="1:8" s="93" customFormat="1" x14ac:dyDescent="0.25">
      <c r="A297" s="86">
        <v>111789</v>
      </c>
      <c r="B297" s="87" t="s">
        <v>1283</v>
      </c>
      <c r="C297" s="87" t="s">
        <v>1110</v>
      </c>
      <c r="D297" s="88" t="s">
        <v>689</v>
      </c>
      <c r="E297" s="89">
        <v>40294</v>
      </c>
      <c r="F297" s="90" t="s">
        <v>16</v>
      </c>
      <c r="G297" s="91" t="s">
        <v>53</v>
      </c>
      <c r="H297" s="92" t="s">
        <v>48</v>
      </c>
    </row>
    <row r="298" spans="1:8" s="93" customFormat="1" x14ac:dyDescent="0.25">
      <c r="A298" s="86">
        <v>120414</v>
      </c>
      <c r="B298" s="87" t="s">
        <v>1284</v>
      </c>
      <c r="C298" s="87" t="s">
        <v>1285</v>
      </c>
      <c r="D298" s="88" t="s">
        <v>689</v>
      </c>
      <c r="E298" s="89">
        <v>40612</v>
      </c>
      <c r="F298" s="90" t="s">
        <v>16</v>
      </c>
      <c r="G298" s="91" t="s">
        <v>53</v>
      </c>
      <c r="H298" s="92" t="s">
        <v>48</v>
      </c>
    </row>
    <row r="299" spans="1:8" s="93" customFormat="1" x14ac:dyDescent="0.25">
      <c r="A299" s="86">
        <v>89700</v>
      </c>
      <c r="B299" s="87" t="s">
        <v>1286</v>
      </c>
      <c r="C299" s="87" t="s">
        <v>852</v>
      </c>
      <c r="D299" s="88" t="s">
        <v>689</v>
      </c>
      <c r="E299" s="89">
        <v>39196</v>
      </c>
      <c r="F299" s="90" t="s">
        <v>16</v>
      </c>
      <c r="G299" s="91" t="s">
        <v>53</v>
      </c>
      <c r="H299" s="92" t="s">
        <v>48</v>
      </c>
    </row>
    <row r="300" spans="1:8" s="93" customFormat="1" x14ac:dyDescent="0.25">
      <c r="A300" s="86">
        <v>95729</v>
      </c>
      <c r="B300" s="87" t="s">
        <v>1287</v>
      </c>
      <c r="C300" s="87" t="s">
        <v>1288</v>
      </c>
      <c r="D300" s="88" t="s">
        <v>689</v>
      </c>
      <c r="E300" s="89">
        <v>39579</v>
      </c>
      <c r="F300" s="90" t="s">
        <v>16</v>
      </c>
      <c r="G300" s="91" t="s">
        <v>47</v>
      </c>
      <c r="H300" s="92" t="s">
        <v>48</v>
      </c>
    </row>
    <row r="301" spans="1:8" s="93" customFormat="1" x14ac:dyDescent="0.25">
      <c r="A301" s="86">
        <v>117260</v>
      </c>
      <c r="B301" s="87" t="s">
        <v>1289</v>
      </c>
      <c r="C301" s="87" t="s">
        <v>576</v>
      </c>
      <c r="D301" s="88" t="s">
        <v>689</v>
      </c>
      <c r="E301" s="89">
        <v>39969</v>
      </c>
      <c r="F301" s="90" t="s">
        <v>16</v>
      </c>
      <c r="G301" s="91" t="s">
        <v>47</v>
      </c>
      <c r="H301" s="92" t="s">
        <v>48</v>
      </c>
    </row>
    <row r="302" spans="1:8" s="93" customFormat="1" x14ac:dyDescent="0.25">
      <c r="A302" s="86">
        <v>88826</v>
      </c>
      <c r="B302" s="87" t="s">
        <v>302</v>
      </c>
      <c r="C302" s="87" t="s">
        <v>1290</v>
      </c>
      <c r="D302" s="88" t="s">
        <v>689</v>
      </c>
      <c r="E302" s="89">
        <v>39544</v>
      </c>
      <c r="F302" s="90" t="s">
        <v>16</v>
      </c>
      <c r="G302" s="91" t="s">
        <v>47</v>
      </c>
      <c r="H302" s="92" t="s">
        <v>59</v>
      </c>
    </row>
    <row r="303" spans="1:8" s="93" customFormat="1" x14ac:dyDescent="0.25">
      <c r="A303" s="86">
        <v>110463</v>
      </c>
      <c r="B303" s="87" t="s">
        <v>1291</v>
      </c>
      <c r="C303" s="87" t="s">
        <v>1292</v>
      </c>
      <c r="D303" s="88" t="s">
        <v>689</v>
      </c>
      <c r="E303" s="89">
        <v>39207</v>
      </c>
      <c r="F303" s="90" t="s">
        <v>16</v>
      </c>
      <c r="G303" s="91" t="s">
        <v>47</v>
      </c>
      <c r="H303" s="92" t="s">
        <v>48</v>
      </c>
    </row>
    <row r="304" spans="1:8" s="93" customFormat="1" x14ac:dyDescent="0.25">
      <c r="A304" s="86">
        <v>94903</v>
      </c>
      <c r="B304" s="87" t="s">
        <v>1293</v>
      </c>
      <c r="C304" s="87" t="s">
        <v>325</v>
      </c>
      <c r="D304" s="88" t="s">
        <v>689</v>
      </c>
      <c r="E304" s="89">
        <v>39365</v>
      </c>
      <c r="F304" s="90" t="s">
        <v>16</v>
      </c>
      <c r="G304" s="91" t="s">
        <v>47</v>
      </c>
      <c r="H304" s="92" t="s">
        <v>48</v>
      </c>
    </row>
    <row r="305" spans="1:8" s="93" customFormat="1" x14ac:dyDescent="0.25">
      <c r="A305" s="86">
        <v>0</v>
      </c>
      <c r="B305" s="87" t="s">
        <v>1294</v>
      </c>
      <c r="C305" s="87" t="s">
        <v>1295</v>
      </c>
      <c r="D305" s="88" t="s">
        <v>689</v>
      </c>
      <c r="E305" s="89">
        <v>40252</v>
      </c>
      <c r="F305" s="90" t="s">
        <v>16</v>
      </c>
      <c r="G305" s="91" t="s">
        <v>53</v>
      </c>
      <c r="H305" s="92" t="s">
        <v>48</v>
      </c>
    </row>
    <row r="306" spans="1:8" s="93" customFormat="1" x14ac:dyDescent="0.25">
      <c r="A306" s="86">
        <v>103306</v>
      </c>
      <c r="B306" s="87" t="s">
        <v>1296</v>
      </c>
      <c r="C306" s="87" t="s">
        <v>854</v>
      </c>
      <c r="D306" s="88" t="s">
        <v>689</v>
      </c>
      <c r="E306" s="89">
        <v>39587</v>
      </c>
      <c r="F306" s="90" t="s">
        <v>16</v>
      </c>
      <c r="G306" s="91" t="s">
        <v>47</v>
      </c>
      <c r="H306" s="92" t="s">
        <v>48</v>
      </c>
    </row>
    <row r="307" spans="1:8" s="93" customFormat="1" x14ac:dyDescent="0.25">
      <c r="A307" s="86">
        <v>107518</v>
      </c>
      <c r="B307" s="87" t="s">
        <v>1297</v>
      </c>
      <c r="C307" s="87" t="s">
        <v>449</v>
      </c>
      <c r="D307" s="88" t="s">
        <v>689</v>
      </c>
      <c r="E307" s="89">
        <v>40042</v>
      </c>
      <c r="F307" s="90" t="s">
        <v>16</v>
      </c>
      <c r="G307" s="91" t="s">
        <v>47</v>
      </c>
      <c r="H307" s="92" t="s">
        <v>48</v>
      </c>
    </row>
    <row r="308" spans="1:8" s="93" customFormat="1" x14ac:dyDescent="0.25">
      <c r="A308" s="86">
        <v>112147</v>
      </c>
      <c r="B308" s="87" t="s">
        <v>1298</v>
      </c>
      <c r="C308" s="87" t="s">
        <v>367</v>
      </c>
      <c r="D308" s="88" t="s">
        <v>689</v>
      </c>
      <c r="E308" s="89">
        <v>39451</v>
      </c>
      <c r="F308" s="90" t="s">
        <v>16</v>
      </c>
      <c r="G308" s="91" t="s">
        <v>47</v>
      </c>
      <c r="H308" s="92" t="s">
        <v>48</v>
      </c>
    </row>
    <row r="309" spans="1:8" s="93" customFormat="1" x14ac:dyDescent="0.25">
      <c r="A309" s="86">
        <v>102839</v>
      </c>
      <c r="B309" s="87" t="s">
        <v>1299</v>
      </c>
      <c r="C309" s="87" t="s">
        <v>276</v>
      </c>
      <c r="D309" s="88" t="s">
        <v>689</v>
      </c>
      <c r="E309" s="89">
        <v>39469</v>
      </c>
      <c r="F309" s="90" t="s">
        <v>16</v>
      </c>
      <c r="G309" s="91" t="s">
        <v>47</v>
      </c>
      <c r="H309" s="92" t="s">
        <v>48</v>
      </c>
    </row>
    <row r="310" spans="1:8" s="93" customFormat="1" x14ac:dyDescent="0.25">
      <c r="A310" s="86">
        <v>0</v>
      </c>
      <c r="B310" s="87" t="s">
        <v>772</v>
      </c>
      <c r="C310" s="87" t="s">
        <v>1300</v>
      </c>
      <c r="D310" s="88" t="s">
        <v>689</v>
      </c>
      <c r="E310" s="89">
        <v>40402</v>
      </c>
      <c r="F310" s="90" t="s">
        <v>16</v>
      </c>
      <c r="G310" s="91" t="s">
        <v>47</v>
      </c>
      <c r="H310" s="92" t="s">
        <v>48</v>
      </c>
    </row>
    <row r="311" spans="1:8" s="93" customFormat="1" x14ac:dyDescent="0.25">
      <c r="A311" s="86">
        <v>109148</v>
      </c>
      <c r="B311" s="87" t="s">
        <v>1301</v>
      </c>
      <c r="C311" s="87" t="s">
        <v>1302</v>
      </c>
      <c r="D311" s="88" t="s">
        <v>689</v>
      </c>
      <c r="E311" s="89">
        <v>40450</v>
      </c>
      <c r="F311" s="90" t="s">
        <v>16</v>
      </c>
      <c r="G311" s="91" t="s">
        <v>53</v>
      </c>
      <c r="H311" s="92" t="s">
        <v>48</v>
      </c>
    </row>
    <row r="312" spans="1:8" s="93" customFormat="1" x14ac:dyDescent="0.25">
      <c r="A312" s="86">
        <v>116818</v>
      </c>
      <c r="B312" s="87" t="s">
        <v>1303</v>
      </c>
      <c r="C312" s="87" t="s">
        <v>1304</v>
      </c>
      <c r="D312" s="88" t="s">
        <v>689</v>
      </c>
      <c r="E312" s="89">
        <v>39688</v>
      </c>
      <c r="F312" s="90" t="s">
        <v>16</v>
      </c>
      <c r="G312" s="91" t="s">
        <v>47</v>
      </c>
      <c r="H312" s="92" t="s">
        <v>59</v>
      </c>
    </row>
    <row r="313" spans="1:8" s="93" customFormat="1" x14ac:dyDescent="0.25">
      <c r="A313" s="86">
        <v>100778</v>
      </c>
      <c r="B313" s="87" t="s">
        <v>255</v>
      </c>
      <c r="C313" s="87" t="s">
        <v>1305</v>
      </c>
      <c r="D313" s="88" t="s">
        <v>689</v>
      </c>
      <c r="E313" s="89">
        <v>39504</v>
      </c>
      <c r="F313" s="90" t="s">
        <v>16</v>
      </c>
      <c r="G313" s="91" t="s">
        <v>47</v>
      </c>
      <c r="H313" s="92" t="s">
        <v>48</v>
      </c>
    </row>
    <row r="314" spans="1:8" s="93" customFormat="1" x14ac:dyDescent="0.25">
      <c r="A314" s="86">
        <v>302472</v>
      </c>
      <c r="B314" s="87" t="s">
        <v>1306</v>
      </c>
      <c r="C314" s="87" t="s">
        <v>890</v>
      </c>
      <c r="D314" s="88" t="s">
        <v>689</v>
      </c>
      <c r="E314" s="89">
        <v>39533</v>
      </c>
      <c r="F314" s="90" t="s">
        <v>16</v>
      </c>
      <c r="G314" s="91" t="s">
        <v>47</v>
      </c>
      <c r="H314" s="92" t="s">
        <v>48</v>
      </c>
    </row>
    <row r="315" spans="1:8" s="93" customFormat="1" x14ac:dyDescent="0.25">
      <c r="A315" s="86">
        <v>88823</v>
      </c>
      <c r="B315" s="87" t="s">
        <v>1307</v>
      </c>
      <c r="C315" s="87" t="s">
        <v>1308</v>
      </c>
      <c r="D315" s="88" t="s">
        <v>689</v>
      </c>
      <c r="E315" s="89">
        <v>39731</v>
      </c>
      <c r="F315" s="90" t="s">
        <v>16</v>
      </c>
      <c r="G315" s="91" t="s">
        <v>47</v>
      </c>
      <c r="H315" s="92" t="s">
        <v>48</v>
      </c>
    </row>
    <row r="316" spans="1:8" s="93" customFormat="1" x14ac:dyDescent="0.25">
      <c r="A316" s="86">
        <v>107850</v>
      </c>
      <c r="B316" s="87" t="s">
        <v>1309</v>
      </c>
      <c r="C316" s="87" t="s">
        <v>1310</v>
      </c>
      <c r="D316" s="88" t="s">
        <v>689</v>
      </c>
      <c r="E316" s="89">
        <v>40623</v>
      </c>
      <c r="F316" s="90" t="s">
        <v>15</v>
      </c>
      <c r="G316" s="91" t="s">
        <v>47</v>
      </c>
      <c r="H316" s="92" t="s">
        <v>48</v>
      </c>
    </row>
    <row r="317" spans="1:8" s="93" customFormat="1" x14ac:dyDescent="0.25">
      <c r="A317" s="86">
        <v>93816</v>
      </c>
      <c r="B317" s="87" t="s">
        <v>1311</v>
      </c>
      <c r="C317" s="87" t="s">
        <v>1312</v>
      </c>
      <c r="D317" s="88" t="s">
        <v>689</v>
      </c>
      <c r="E317" s="89">
        <v>40460</v>
      </c>
      <c r="F317" s="90" t="s">
        <v>15</v>
      </c>
      <c r="G317" s="91" t="s">
        <v>53</v>
      </c>
      <c r="H317" s="92" t="s">
        <v>48</v>
      </c>
    </row>
    <row r="318" spans="1:8" s="93" customFormat="1" x14ac:dyDescent="0.25">
      <c r="A318" s="86">
        <v>99512</v>
      </c>
      <c r="B318" s="87" t="s">
        <v>1313</v>
      </c>
      <c r="C318" s="87" t="s">
        <v>586</v>
      </c>
      <c r="D318" s="88" t="s">
        <v>689</v>
      </c>
      <c r="E318" s="89">
        <v>40446</v>
      </c>
      <c r="F318" s="90" t="s">
        <v>15</v>
      </c>
      <c r="G318" s="91" t="s">
        <v>47</v>
      </c>
      <c r="H318" s="92" t="s">
        <v>48</v>
      </c>
    </row>
    <row r="319" spans="1:8" s="93" customFormat="1" x14ac:dyDescent="0.25">
      <c r="A319" s="86">
        <v>99292</v>
      </c>
      <c r="B319" s="87" t="s">
        <v>472</v>
      </c>
      <c r="C319" s="87" t="s">
        <v>274</v>
      </c>
      <c r="D319" s="88" t="s">
        <v>689</v>
      </c>
      <c r="E319" s="89">
        <v>40423</v>
      </c>
      <c r="F319" s="90" t="s">
        <v>15</v>
      </c>
      <c r="G319" s="91" t="s">
        <v>47</v>
      </c>
      <c r="H319" s="92" t="s">
        <v>48</v>
      </c>
    </row>
    <row r="320" spans="1:8" s="93" customFormat="1" x14ac:dyDescent="0.25">
      <c r="A320" s="86">
        <v>114322</v>
      </c>
      <c r="B320" s="87" t="s">
        <v>272</v>
      </c>
      <c r="C320" s="87" t="s">
        <v>1314</v>
      </c>
      <c r="D320" s="88" t="s">
        <v>689</v>
      </c>
      <c r="E320" s="89">
        <v>40392</v>
      </c>
      <c r="F320" s="90" t="s">
        <v>15</v>
      </c>
      <c r="G320" s="91" t="s">
        <v>47</v>
      </c>
      <c r="H320" s="92" t="s">
        <v>48</v>
      </c>
    </row>
    <row r="321" spans="1:8" s="93" customFormat="1" x14ac:dyDescent="0.25">
      <c r="A321" s="86">
        <v>99295</v>
      </c>
      <c r="B321" s="87" t="s">
        <v>1135</v>
      </c>
      <c r="C321" s="87" t="s">
        <v>1315</v>
      </c>
      <c r="D321" s="88" t="s">
        <v>689</v>
      </c>
      <c r="E321" s="89">
        <v>40367</v>
      </c>
      <c r="F321" s="90" t="s">
        <v>15</v>
      </c>
      <c r="G321" s="91" t="s">
        <v>47</v>
      </c>
      <c r="H321" s="92" t="s">
        <v>48</v>
      </c>
    </row>
    <row r="322" spans="1:8" s="93" customFormat="1" x14ac:dyDescent="0.25">
      <c r="A322" s="86">
        <v>306135</v>
      </c>
      <c r="B322" s="87" t="s">
        <v>1316</v>
      </c>
      <c r="C322" s="87" t="s">
        <v>275</v>
      </c>
      <c r="D322" s="88" t="s">
        <v>689</v>
      </c>
      <c r="E322" s="89">
        <v>40403</v>
      </c>
      <c r="F322" s="90" t="s">
        <v>15</v>
      </c>
      <c r="G322" s="91" t="s">
        <v>47</v>
      </c>
      <c r="H322" s="92" t="s">
        <v>48</v>
      </c>
    </row>
    <row r="323" spans="1:8" s="93" customFormat="1" x14ac:dyDescent="0.25">
      <c r="A323" s="86">
        <v>114709</v>
      </c>
      <c r="B323" s="87" t="s">
        <v>204</v>
      </c>
      <c r="C323" s="87" t="s">
        <v>399</v>
      </c>
      <c r="D323" s="88" t="s">
        <v>689</v>
      </c>
      <c r="E323" s="89">
        <v>40150</v>
      </c>
      <c r="F323" s="90" t="s">
        <v>15</v>
      </c>
      <c r="G323" s="91" t="s">
        <v>47</v>
      </c>
      <c r="H323" s="92" t="s">
        <v>48</v>
      </c>
    </row>
    <row r="324" spans="1:8" s="93" customFormat="1" x14ac:dyDescent="0.25">
      <c r="A324" s="86">
        <v>117560</v>
      </c>
      <c r="B324" s="87" t="s">
        <v>1317</v>
      </c>
      <c r="C324" s="87" t="s">
        <v>1318</v>
      </c>
      <c r="D324" s="88" t="s">
        <v>689</v>
      </c>
      <c r="E324" s="89">
        <v>40068</v>
      </c>
      <c r="F324" s="90" t="s">
        <v>15</v>
      </c>
      <c r="G324" s="91" t="s">
        <v>47</v>
      </c>
      <c r="H324" s="92" t="s">
        <v>48</v>
      </c>
    </row>
    <row r="325" spans="1:8" s="93" customFormat="1" x14ac:dyDescent="0.25">
      <c r="A325" s="86">
        <v>84688</v>
      </c>
      <c r="B325" s="87" t="s">
        <v>258</v>
      </c>
      <c r="C325" s="87" t="s">
        <v>278</v>
      </c>
      <c r="D325" s="88" t="s">
        <v>689</v>
      </c>
      <c r="E325" s="89">
        <v>38574</v>
      </c>
      <c r="F325" s="90" t="s">
        <v>15</v>
      </c>
      <c r="G325" s="91" t="s">
        <v>47</v>
      </c>
      <c r="H325" s="92" t="s">
        <v>48</v>
      </c>
    </row>
    <row r="326" spans="1:8" s="93" customFormat="1" x14ac:dyDescent="0.25">
      <c r="A326" s="86">
        <v>113245</v>
      </c>
      <c r="B326" s="87" t="s">
        <v>1261</v>
      </c>
      <c r="C326" s="87" t="s">
        <v>1262</v>
      </c>
      <c r="D326" s="88" t="s">
        <v>689</v>
      </c>
      <c r="E326" s="89">
        <v>38366</v>
      </c>
      <c r="F326" s="90" t="s">
        <v>15</v>
      </c>
      <c r="G326" s="91" t="s">
        <v>47</v>
      </c>
      <c r="H326" s="92" t="s">
        <v>48</v>
      </c>
    </row>
    <row r="327" spans="1:8" s="93" customFormat="1" x14ac:dyDescent="0.25">
      <c r="A327" s="86">
        <v>108580</v>
      </c>
      <c r="B327" s="87" t="s">
        <v>1319</v>
      </c>
      <c r="C327" s="87" t="s">
        <v>1320</v>
      </c>
      <c r="D327" s="88" t="s">
        <v>689</v>
      </c>
      <c r="E327" s="89">
        <v>40645</v>
      </c>
      <c r="F327" s="90" t="s">
        <v>15</v>
      </c>
      <c r="G327" s="91" t="s">
        <v>47</v>
      </c>
      <c r="H327" s="92" t="s">
        <v>48</v>
      </c>
    </row>
    <row r="328" spans="1:8" s="93" customFormat="1" x14ac:dyDescent="0.25">
      <c r="A328" s="86">
        <v>115886</v>
      </c>
      <c r="B328" s="87" t="s">
        <v>833</v>
      </c>
      <c r="C328" s="87" t="s">
        <v>1321</v>
      </c>
      <c r="D328" s="88" t="s">
        <v>689</v>
      </c>
      <c r="E328" s="89">
        <v>40685</v>
      </c>
      <c r="F328" s="90" t="s">
        <v>15</v>
      </c>
      <c r="G328" s="91" t="s">
        <v>53</v>
      </c>
      <c r="H328" s="92" t="s">
        <v>48</v>
      </c>
    </row>
    <row r="329" spans="1:8" s="93" customFormat="1" x14ac:dyDescent="0.25">
      <c r="A329" s="86">
        <v>92895</v>
      </c>
      <c r="B329" s="87" t="s">
        <v>1322</v>
      </c>
      <c r="C329" s="87" t="s">
        <v>793</v>
      </c>
      <c r="D329" s="88" t="s">
        <v>689</v>
      </c>
      <c r="E329" s="89">
        <v>40321</v>
      </c>
      <c r="F329" s="90" t="s">
        <v>15</v>
      </c>
      <c r="G329" s="91" t="s">
        <v>47</v>
      </c>
      <c r="H329" s="92" t="s">
        <v>48</v>
      </c>
    </row>
    <row r="330" spans="1:8" s="93" customFormat="1" x14ac:dyDescent="0.25">
      <c r="A330" s="86">
        <v>108024</v>
      </c>
      <c r="B330" s="87" t="s">
        <v>1323</v>
      </c>
      <c r="C330" s="87" t="s">
        <v>1324</v>
      </c>
      <c r="D330" s="88" t="s">
        <v>689</v>
      </c>
      <c r="E330" s="89">
        <v>40111</v>
      </c>
      <c r="F330" s="90" t="s">
        <v>15</v>
      </c>
      <c r="G330" s="91" t="s">
        <v>53</v>
      </c>
      <c r="H330" s="92" t="s">
        <v>48</v>
      </c>
    </row>
    <row r="331" spans="1:8" s="93" customFormat="1" x14ac:dyDescent="0.25">
      <c r="A331" s="86">
        <v>113644</v>
      </c>
      <c r="B331" s="87" t="s">
        <v>1325</v>
      </c>
      <c r="C331" s="87" t="s">
        <v>1019</v>
      </c>
      <c r="D331" s="88" t="s">
        <v>689</v>
      </c>
      <c r="E331" s="89">
        <v>40588</v>
      </c>
      <c r="F331" s="90" t="s">
        <v>15</v>
      </c>
      <c r="G331" s="91" t="s">
        <v>53</v>
      </c>
      <c r="H331" s="92" t="s">
        <v>48</v>
      </c>
    </row>
    <row r="332" spans="1:8" s="93" customFormat="1" x14ac:dyDescent="0.25">
      <c r="A332" s="86">
        <v>121000</v>
      </c>
      <c r="B332" s="87" t="s">
        <v>166</v>
      </c>
      <c r="C332" s="87" t="s">
        <v>1326</v>
      </c>
      <c r="D332" s="88" t="s">
        <v>689</v>
      </c>
      <c r="E332" s="89">
        <v>39771</v>
      </c>
      <c r="F332" s="90" t="s">
        <v>15</v>
      </c>
      <c r="G332" s="91" t="s">
        <v>47</v>
      </c>
      <c r="H332" s="92" t="s">
        <v>59</v>
      </c>
    </row>
    <row r="333" spans="1:8" s="93" customFormat="1" x14ac:dyDescent="0.25">
      <c r="A333" s="86">
        <v>89128</v>
      </c>
      <c r="B333" s="87" t="s">
        <v>1327</v>
      </c>
      <c r="C333" s="87" t="s">
        <v>787</v>
      </c>
      <c r="D333" s="88" t="s">
        <v>689</v>
      </c>
      <c r="E333" s="89">
        <v>39476</v>
      </c>
      <c r="F333" s="90" t="s">
        <v>15</v>
      </c>
      <c r="G333" s="91" t="s">
        <v>47</v>
      </c>
      <c r="H333" s="92" t="s">
        <v>48</v>
      </c>
    </row>
    <row r="334" spans="1:8" s="93" customFormat="1" x14ac:dyDescent="0.25">
      <c r="A334" s="86">
        <v>91642</v>
      </c>
      <c r="B334" s="87" t="s">
        <v>1328</v>
      </c>
      <c r="C334" s="87" t="s">
        <v>615</v>
      </c>
      <c r="D334" s="88" t="s">
        <v>689</v>
      </c>
      <c r="E334" s="89">
        <v>40015</v>
      </c>
      <c r="F334" s="90" t="s">
        <v>15</v>
      </c>
      <c r="G334" s="91" t="s">
        <v>53</v>
      </c>
      <c r="H334" s="92" t="s">
        <v>48</v>
      </c>
    </row>
    <row r="335" spans="1:8" s="93" customFormat="1" x14ac:dyDescent="0.25">
      <c r="A335" s="86">
        <v>15128</v>
      </c>
      <c r="B335" s="87" t="s">
        <v>1329</v>
      </c>
      <c r="C335" s="87" t="s">
        <v>849</v>
      </c>
      <c r="D335" s="88" t="s">
        <v>689</v>
      </c>
      <c r="E335" s="89">
        <v>40490</v>
      </c>
      <c r="F335" s="90" t="s">
        <v>15</v>
      </c>
      <c r="G335" s="91" t="s">
        <v>47</v>
      </c>
      <c r="H335" s="92" t="s">
        <v>48</v>
      </c>
    </row>
    <row r="336" spans="1:8" s="93" customFormat="1" x14ac:dyDescent="0.25">
      <c r="A336" s="86">
        <v>95177</v>
      </c>
      <c r="B336" s="87" t="s">
        <v>1330</v>
      </c>
      <c r="C336" s="87" t="s">
        <v>1331</v>
      </c>
      <c r="D336" s="88" t="s">
        <v>689</v>
      </c>
      <c r="E336" s="89">
        <v>40564</v>
      </c>
      <c r="F336" s="90" t="s">
        <v>15</v>
      </c>
      <c r="G336" s="91" t="s">
        <v>47</v>
      </c>
      <c r="H336" s="92" t="s">
        <v>48</v>
      </c>
    </row>
    <row r="337" spans="1:8" s="93" customFormat="1" x14ac:dyDescent="0.25">
      <c r="A337" s="86">
        <v>113305</v>
      </c>
      <c r="B337" s="87" t="s">
        <v>1332</v>
      </c>
      <c r="C337" s="87" t="s">
        <v>1333</v>
      </c>
      <c r="D337" s="88" t="s">
        <v>689</v>
      </c>
      <c r="E337" s="89">
        <v>40404</v>
      </c>
      <c r="F337" s="90" t="s">
        <v>15</v>
      </c>
      <c r="G337" s="91" t="s">
        <v>47</v>
      </c>
      <c r="H337" s="92" t="s">
        <v>48</v>
      </c>
    </row>
    <row r="338" spans="1:8" s="93" customFormat="1" x14ac:dyDescent="0.25">
      <c r="A338" s="86">
        <v>110825</v>
      </c>
      <c r="B338" s="87" t="s">
        <v>1334</v>
      </c>
      <c r="C338" s="87" t="s">
        <v>840</v>
      </c>
      <c r="D338" s="88" t="s">
        <v>689</v>
      </c>
      <c r="E338" s="89">
        <v>40055</v>
      </c>
      <c r="F338" s="90" t="s">
        <v>15</v>
      </c>
      <c r="G338" s="91" t="s">
        <v>47</v>
      </c>
      <c r="H338" s="92" t="s">
        <v>48</v>
      </c>
    </row>
    <row r="339" spans="1:8" s="93" customFormat="1" x14ac:dyDescent="0.25">
      <c r="A339" s="86">
        <v>109780</v>
      </c>
      <c r="B339" s="87" t="s">
        <v>1335</v>
      </c>
      <c r="C339" s="87" t="s">
        <v>361</v>
      </c>
      <c r="D339" s="88" t="s">
        <v>689</v>
      </c>
      <c r="E339" s="89">
        <v>40672</v>
      </c>
      <c r="F339" s="90" t="s">
        <v>15</v>
      </c>
      <c r="G339" s="91" t="s">
        <v>53</v>
      </c>
      <c r="H339" s="92" t="s">
        <v>48</v>
      </c>
    </row>
    <row r="340" spans="1:8" s="93" customFormat="1" x14ac:dyDescent="0.25">
      <c r="A340" s="86">
        <v>101564</v>
      </c>
      <c r="B340" s="87" t="s">
        <v>1336</v>
      </c>
      <c r="C340" s="87" t="s">
        <v>520</v>
      </c>
      <c r="D340" s="88" t="s">
        <v>689</v>
      </c>
      <c r="E340" s="89">
        <v>40222</v>
      </c>
      <c r="F340" s="90" t="s">
        <v>15</v>
      </c>
      <c r="G340" s="91" t="s">
        <v>47</v>
      </c>
      <c r="H340" s="92" t="s">
        <v>48</v>
      </c>
    </row>
    <row r="341" spans="1:8" s="93" customFormat="1" x14ac:dyDescent="0.25">
      <c r="A341" s="86">
        <v>115880</v>
      </c>
      <c r="B341" s="87" t="s">
        <v>1337</v>
      </c>
      <c r="C341" s="87" t="s">
        <v>363</v>
      </c>
      <c r="D341" s="88" t="s">
        <v>689</v>
      </c>
      <c r="E341" s="89">
        <v>40486</v>
      </c>
      <c r="F341" s="90" t="s">
        <v>15</v>
      </c>
      <c r="G341" s="91" t="s">
        <v>53</v>
      </c>
      <c r="H341" s="92" t="s">
        <v>48</v>
      </c>
    </row>
    <row r="342" spans="1:8" s="93" customFormat="1" x14ac:dyDescent="0.25">
      <c r="A342" s="86">
        <v>95310</v>
      </c>
      <c r="B342" s="87" t="s">
        <v>1338</v>
      </c>
      <c r="C342" s="87" t="s">
        <v>589</v>
      </c>
      <c r="D342" s="88" t="s">
        <v>689</v>
      </c>
      <c r="E342" s="89">
        <v>40296</v>
      </c>
      <c r="F342" s="90" t="s">
        <v>15</v>
      </c>
      <c r="G342" s="91" t="s">
        <v>53</v>
      </c>
      <c r="H342" s="92" t="s">
        <v>48</v>
      </c>
    </row>
    <row r="343" spans="1:8" s="93" customFormat="1" x14ac:dyDescent="0.25">
      <c r="A343" s="86">
        <v>114120</v>
      </c>
      <c r="B343" s="87" t="s">
        <v>1339</v>
      </c>
      <c r="C343" s="87" t="s">
        <v>1340</v>
      </c>
      <c r="D343" s="88" t="s">
        <v>689</v>
      </c>
      <c r="E343" s="89">
        <v>40402</v>
      </c>
      <c r="F343" s="90" t="s">
        <v>15</v>
      </c>
      <c r="G343" s="91" t="s">
        <v>53</v>
      </c>
      <c r="H343" s="92" t="s">
        <v>48</v>
      </c>
    </row>
    <row r="344" spans="1:8" s="93" customFormat="1" x14ac:dyDescent="0.25">
      <c r="A344" s="86">
        <v>117799</v>
      </c>
      <c r="B344" s="87" t="s">
        <v>1341</v>
      </c>
      <c r="C344" s="87" t="s">
        <v>1342</v>
      </c>
      <c r="D344" s="88" t="s">
        <v>689</v>
      </c>
      <c r="E344" s="89">
        <v>39262</v>
      </c>
      <c r="F344" s="90" t="s">
        <v>15</v>
      </c>
      <c r="G344" s="91" t="s">
        <v>47</v>
      </c>
      <c r="H344" s="92" t="s">
        <v>48</v>
      </c>
    </row>
    <row r="345" spans="1:8" s="93" customFormat="1" x14ac:dyDescent="0.25">
      <c r="A345" s="86">
        <v>79969</v>
      </c>
      <c r="B345" s="87" t="s">
        <v>1343</v>
      </c>
      <c r="C345" s="87" t="s">
        <v>270</v>
      </c>
      <c r="D345" s="88" t="s">
        <v>689</v>
      </c>
      <c r="E345" s="89">
        <v>39537</v>
      </c>
      <c r="F345" s="90" t="s">
        <v>15</v>
      </c>
      <c r="G345" s="91" t="s">
        <v>47</v>
      </c>
      <c r="H345" s="92" t="s">
        <v>48</v>
      </c>
    </row>
    <row r="346" spans="1:8" s="93" customFormat="1" x14ac:dyDescent="0.25">
      <c r="A346" s="86">
        <v>306485</v>
      </c>
      <c r="B346" s="87" t="s">
        <v>1344</v>
      </c>
      <c r="C346" s="87" t="s">
        <v>1314</v>
      </c>
      <c r="D346" s="88" t="s">
        <v>689</v>
      </c>
      <c r="E346" s="89">
        <v>39585</v>
      </c>
      <c r="F346" s="90" t="s">
        <v>15</v>
      </c>
      <c r="G346" s="91" t="s">
        <v>969</v>
      </c>
      <c r="H346" s="92" t="s">
        <v>48</v>
      </c>
    </row>
    <row r="347" spans="1:8" s="93" customFormat="1" x14ac:dyDescent="0.25">
      <c r="A347" s="86">
        <v>113808</v>
      </c>
      <c r="B347" s="87" t="s">
        <v>1345</v>
      </c>
      <c r="C347" s="87" t="s">
        <v>540</v>
      </c>
      <c r="D347" s="88" t="s">
        <v>689</v>
      </c>
      <c r="E347" s="89">
        <v>39618</v>
      </c>
      <c r="F347" s="90" t="s">
        <v>15</v>
      </c>
      <c r="G347" s="91" t="s">
        <v>47</v>
      </c>
      <c r="H347" s="92" t="s">
        <v>48</v>
      </c>
    </row>
    <row r="348" spans="1:8" s="93" customFormat="1" x14ac:dyDescent="0.25">
      <c r="A348" s="86">
        <v>117025</v>
      </c>
      <c r="B348" s="87" t="s">
        <v>1346</v>
      </c>
      <c r="C348" s="87" t="s">
        <v>829</v>
      </c>
      <c r="D348" s="88" t="s">
        <v>689</v>
      </c>
      <c r="E348" s="89">
        <v>39775</v>
      </c>
      <c r="F348" s="90" t="s">
        <v>15</v>
      </c>
      <c r="G348" s="91" t="s">
        <v>47</v>
      </c>
      <c r="H348" s="92" t="s">
        <v>48</v>
      </c>
    </row>
    <row r="349" spans="1:8" s="93" customFormat="1" x14ac:dyDescent="0.25">
      <c r="A349" s="86">
        <v>306334</v>
      </c>
      <c r="B349" s="87" t="s">
        <v>1347</v>
      </c>
      <c r="C349" s="87" t="s">
        <v>320</v>
      </c>
      <c r="D349" s="88" t="s">
        <v>689</v>
      </c>
      <c r="E349" s="89">
        <v>40201</v>
      </c>
      <c r="F349" s="90" t="s">
        <v>15</v>
      </c>
      <c r="G349" s="91" t="s">
        <v>47</v>
      </c>
      <c r="H349" s="92" t="s">
        <v>48</v>
      </c>
    </row>
    <row r="350" spans="1:8" s="93" customFormat="1" x14ac:dyDescent="0.25">
      <c r="A350" s="86">
        <v>112076</v>
      </c>
      <c r="B350" s="87" t="s">
        <v>330</v>
      </c>
      <c r="C350" s="87" t="s">
        <v>633</v>
      </c>
      <c r="D350" s="88" t="s">
        <v>689</v>
      </c>
      <c r="E350" s="89">
        <v>40213</v>
      </c>
      <c r="F350" s="90" t="s">
        <v>15</v>
      </c>
      <c r="G350" s="91" t="s">
        <v>47</v>
      </c>
      <c r="H350" s="92" t="s">
        <v>48</v>
      </c>
    </row>
    <row r="351" spans="1:8" s="93" customFormat="1" x14ac:dyDescent="0.25">
      <c r="A351" s="86">
        <v>104414</v>
      </c>
      <c r="B351" s="87" t="s">
        <v>1348</v>
      </c>
      <c r="C351" s="87" t="s">
        <v>273</v>
      </c>
      <c r="D351" s="88" t="s">
        <v>689</v>
      </c>
      <c r="E351" s="89">
        <v>40263</v>
      </c>
      <c r="F351" s="90" t="s">
        <v>15</v>
      </c>
      <c r="G351" s="91" t="s">
        <v>47</v>
      </c>
      <c r="H351" s="92" t="s">
        <v>48</v>
      </c>
    </row>
    <row r="352" spans="1:8" s="93" customFormat="1" x14ac:dyDescent="0.25">
      <c r="A352" s="86">
        <v>113142</v>
      </c>
      <c r="B352" s="87" t="s">
        <v>1349</v>
      </c>
      <c r="C352" s="87" t="s">
        <v>1350</v>
      </c>
      <c r="D352" s="88" t="s">
        <v>689</v>
      </c>
      <c r="E352" s="89">
        <v>40430</v>
      </c>
      <c r="F352" s="90" t="s">
        <v>15</v>
      </c>
      <c r="G352" s="91" t="s">
        <v>47</v>
      </c>
      <c r="H352" s="92" t="s">
        <v>48</v>
      </c>
    </row>
    <row r="353" spans="1:8" s="93" customFormat="1" x14ac:dyDescent="0.25">
      <c r="A353" s="86">
        <v>104094</v>
      </c>
      <c r="B353" s="87" t="s">
        <v>552</v>
      </c>
      <c r="C353" s="87" t="s">
        <v>1351</v>
      </c>
      <c r="D353" s="88" t="s">
        <v>689</v>
      </c>
      <c r="E353" s="89">
        <v>40479</v>
      </c>
      <c r="F353" s="90" t="s">
        <v>15</v>
      </c>
      <c r="G353" s="91" t="s">
        <v>47</v>
      </c>
      <c r="H353" s="92" t="s">
        <v>48</v>
      </c>
    </row>
    <row r="354" spans="1:8" s="93" customFormat="1" x14ac:dyDescent="0.25">
      <c r="A354" s="86">
        <v>100900</v>
      </c>
      <c r="B354" s="87" t="s">
        <v>1352</v>
      </c>
      <c r="C354" s="87" t="s">
        <v>1102</v>
      </c>
      <c r="D354" s="88" t="s">
        <v>689</v>
      </c>
      <c r="E354" s="89">
        <v>40574</v>
      </c>
      <c r="F354" s="90" t="s">
        <v>15</v>
      </c>
      <c r="G354" s="91" t="s">
        <v>969</v>
      </c>
      <c r="H354" s="92" t="s">
        <v>48</v>
      </c>
    </row>
    <row r="355" spans="1:8" s="93" customFormat="1" x14ac:dyDescent="0.25">
      <c r="A355" s="86">
        <v>112892</v>
      </c>
      <c r="B355" s="87" t="s">
        <v>1353</v>
      </c>
      <c r="C355" s="87" t="s">
        <v>1354</v>
      </c>
      <c r="D355" s="88" t="s">
        <v>689</v>
      </c>
      <c r="E355" s="89">
        <v>40698</v>
      </c>
      <c r="F355" s="90" t="s">
        <v>15</v>
      </c>
      <c r="G355" s="91" t="s">
        <v>47</v>
      </c>
      <c r="H355" s="92" t="s">
        <v>48</v>
      </c>
    </row>
    <row r="356" spans="1:8" s="93" customFormat="1" x14ac:dyDescent="0.25">
      <c r="A356" s="86">
        <v>308798</v>
      </c>
      <c r="B356" s="87" t="s">
        <v>1263</v>
      </c>
      <c r="C356" s="87" t="s">
        <v>384</v>
      </c>
      <c r="D356" s="88" t="s">
        <v>689</v>
      </c>
      <c r="E356" s="89">
        <v>38412</v>
      </c>
      <c r="F356" s="90" t="s">
        <v>15</v>
      </c>
      <c r="G356" s="91" t="s">
        <v>47</v>
      </c>
      <c r="H356" s="92" t="s">
        <v>48</v>
      </c>
    </row>
    <row r="357" spans="1:8" s="93" customFormat="1" x14ac:dyDescent="0.25">
      <c r="A357" s="86">
        <v>111416</v>
      </c>
      <c r="B357" s="87" t="s">
        <v>1355</v>
      </c>
      <c r="C357" s="87" t="s">
        <v>1356</v>
      </c>
      <c r="D357" s="88" t="s">
        <v>689</v>
      </c>
      <c r="E357" s="89">
        <v>39205</v>
      </c>
      <c r="F357" s="90" t="s">
        <v>15</v>
      </c>
      <c r="G357" s="91" t="s">
        <v>53</v>
      </c>
      <c r="H357" s="92" t="s">
        <v>48</v>
      </c>
    </row>
    <row r="358" spans="1:8" s="93" customFormat="1" x14ac:dyDescent="0.25">
      <c r="A358" s="86">
        <v>121137</v>
      </c>
      <c r="B358" s="87" t="s">
        <v>1357</v>
      </c>
      <c r="C358" s="87" t="s">
        <v>647</v>
      </c>
      <c r="D358" s="88" t="s">
        <v>689</v>
      </c>
      <c r="E358" s="89">
        <v>39649</v>
      </c>
      <c r="F358" s="90" t="s">
        <v>15</v>
      </c>
      <c r="G358" s="91" t="s">
        <v>47</v>
      </c>
      <c r="H358" s="92" t="s">
        <v>48</v>
      </c>
    </row>
    <row r="359" spans="1:8" s="93" customFormat="1" x14ac:dyDescent="0.25">
      <c r="A359" s="86">
        <v>307856</v>
      </c>
      <c r="B359" s="87" t="s">
        <v>359</v>
      </c>
      <c r="C359" s="87" t="s">
        <v>1358</v>
      </c>
      <c r="D359" s="88" t="s">
        <v>689</v>
      </c>
      <c r="E359" s="89">
        <v>39818</v>
      </c>
      <c r="F359" s="90" t="s">
        <v>15</v>
      </c>
      <c r="G359" s="91" t="s">
        <v>47</v>
      </c>
      <c r="H359" s="92" t="s">
        <v>48</v>
      </c>
    </row>
    <row r="360" spans="1:8" s="93" customFormat="1" x14ac:dyDescent="0.25">
      <c r="A360" s="86">
        <v>305689</v>
      </c>
      <c r="B360" s="87" t="s">
        <v>214</v>
      </c>
      <c r="C360" s="87" t="s">
        <v>412</v>
      </c>
      <c r="D360" s="88" t="s">
        <v>689</v>
      </c>
      <c r="E360" s="89">
        <v>39853</v>
      </c>
      <c r="F360" s="90" t="s">
        <v>15</v>
      </c>
      <c r="G360" s="91" t="s">
        <v>47</v>
      </c>
      <c r="H360" s="92" t="s">
        <v>59</v>
      </c>
    </row>
    <row r="361" spans="1:8" s="93" customFormat="1" x14ac:dyDescent="0.25">
      <c r="A361" s="86">
        <v>107771</v>
      </c>
      <c r="B361" s="87" t="s">
        <v>1359</v>
      </c>
      <c r="C361" s="87" t="s">
        <v>1360</v>
      </c>
      <c r="D361" s="88" t="s">
        <v>689</v>
      </c>
      <c r="E361" s="89">
        <v>39890</v>
      </c>
      <c r="F361" s="90" t="s">
        <v>15</v>
      </c>
      <c r="G361" s="91" t="s">
        <v>47</v>
      </c>
      <c r="H361" s="92" t="s">
        <v>59</v>
      </c>
    </row>
    <row r="362" spans="1:8" s="93" customFormat="1" x14ac:dyDescent="0.25">
      <c r="A362" s="86" t="s">
        <v>1361</v>
      </c>
      <c r="B362" s="87" t="s">
        <v>1362</v>
      </c>
      <c r="C362" s="87" t="s">
        <v>346</v>
      </c>
      <c r="D362" s="88" t="s">
        <v>689</v>
      </c>
      <c r="E362" s="89">
        <v>39929</v>
      </c>
      <c r="F362" s="90" t="s">
        <v>15</v>
      </c>
      <c r="G362" s="91" t="s">
        <v>47</v>
      </c>
      <c r="H362" s="92" t="s">
        <v>59</v>
      </c>
    </row>
    <row r="363" spans="1:8" s="93" customFormat="1" x14ac:dyDescent="0.25">
      <c r="A363" s="86">
        <v>119369</v>
      </c>
      <c r="B363" s="87" t="s">
        <v>1363</v>
      </c>
      <c r="C363" s="87" t="s">
        <v>277</v>
      </c>
      <c r="D363" s="88" t="s">
        <v>689</v>
      </c>
      <c r="E363" s="89">
        <v>40177</v>
      </c>
      <c r="F363" s="90" t="s">
        <v>15</v>
      </c>
      <c r="G363" s="91" t="s">
        <v>47</v>
      </c>
      <c r="H363" s="92" t="s">
        <v>48</v>
      </c>
    </row>
    <row r="364" spans="1:8" s="93" customFormat="1" x14ac:dyDescent="0.25">
      <c r="A364" s="86">
        <v>306214</v>
      </c>
      <c r="B364" s="87" t="s">
        <v>1364</v>
      </c>
      <c r="C364" s="87" t="s">
        <v>1365</v>
      </c>
      <c r="D364" s="88" t="s">
        <v>689</v>
      </c>
      <c r="E364" s="89">
        <v>39894</v>
      </c>
      <c r="F364" s="90" t="s">
        <v>15</v>
      </c>
      <c r="G364" s="91" t="s">
        <v>47</v>
      </c>
      <c r="H364" s="92" t="s">
        <v>59</v>
      </c>
    </row>
    <row r="365" spans="1:8" s="93" customFormat="1" x14ac:dyDescent="0.25">
      <c r="A365" s="86">
        <v>119295</v>
      </c>
      <c r="B365" s="87" t="s">
        <v>1366</v>
      </c>
      <c r="C365" s="87" t="s">
        <v>795</v>
      </c>
      <c r="D365" s="88" t="s">
        <v>689</v>
      </c>
      <c r="E365" s="89">
        <v>40312</v>
      </c>
      <c r="F365" s="90" t="s">
        <v>15</v>
      </c>
      <c r="G365" s="91" t="s">
        <v>47</v>
      </c>
      <c r="H365" s="92" t="s">
        <v>48</v>
      </c>
    </row>
    <row r="366" spans="1:8" s="93" customFormat="1" x14ac:dyDescent="0.25">
      <c r="A366" s="86">
        <v>88416</v>
      </c>
      <c r="B366" s="87" t="s">
        <v>1367</v>
      </c>
      <c r="C366" s="87" t="s">
        <v>332</v>
      </c>
      <c r="D366" s="88" t="s">
        <v>689</v>
      </c>
      <c r="E366" s="89">
        <v>40352</v>
      </c>
      <c r="F366" s="90" t="s">
        <v>15</v>
      </c>
      <c r="G366" s="91" t="s">
        <v>47</v>
      </c>
      <c r="H366" s="92" t="s">
        <v>48</v>
      </c>
    </row>
    <row r="367" spans="1:8" s="93" customFormat="1" x14ac:dyDescent="0.25">
      <c r="A367" s="86">
        <v>119297</v>
      </c>
      <c r="B367" s="87" t="s">
        <v>1009</v>
      </c>
      <c r="C367" s="87" t="s">
        <v>362</v>
      </c>
      <c r="D367" s="88" t="s">
        <v>689</v>
      </c>
      <c r="E367" s="89">
        <v>40375</v>
      </c>
      <c r="F367" s="90" t="s">
        <v>15</v>
      </c>
      <c r="G367" s="91" t="s">
        <v>47</v>
      </c>
      <c r="H367" s="92" t="s">
        <v>48</v>
      </c>
    </row>
    <row r="368" spans="1:8" s="93" customFormat="1" x14ac:dyDescent="0.25">
      <c r="A368" s="86">
        <v>106106</v>
      </c>
      <c r="B368" s="87" t="s">
        <v>1368</v>
      </c>
      <c r="C368" s="87" t="s">
        <v>633</v>
      </c>
      <c r="D368" s="88" t="s">
        <v>689</v>
      </c>
      <c r="E368" s="89">
        <v>40536</v>
      </c>
      <c r="F368" s="90" t="s">
        <v>15</v>
      </c>
      <c r="G368" s="91" t="s">
        <v>47</v>
      </c>
      <c r="H368" s="92" t="s">
        <v>48</v>
      </c>
    </row>
    <row r="369" spans="1:8" s="93" customFormat="1" x14ac:dyDescent="0.25">
      <c r="A369" s="86">
        <v>104743</v>
      </c>
      <c r="B369" s="87" t="s">
        <v>1369</v>
      </c>
      <c r="C369" s="87" t="s">
        <v>1370</v>
      </c>
      <c r="D369" s="88" t="s">
        <v>689</v>
      </c>
      <c r="E369" s="89">
        <v>40553</v>
      </c>
      <c r="F369" s="90" t="s">
        <v>15</v>
      </c>
      <c r="G369" s="91" t="s">
        <v>47</v>
      </c>
      <c r="H369" s="92" t="s">
        <v>48</v>
      </c>
    </row>
    <row r="370" spans="1:8" s="93" customFormat="1" x14ac:dyDescent="0.25">
      <c r="A370" s="86">
        <v>101328</v>
      </c>
      <c r="B370" s="87" t="s">
        <v>1371</v>
      </c>
      <c r="C370" s="87" t="s">
        <v>1372</v>
      </c>
      <c r="D370" s="88" t="s">
        <v>689</v>
      </c>
      <c r="E370" s="89">
        <v>40602</v>
      </c>
      <c r="F370" s="90" t="s">
        <v>15</v>
      </c>
      <c r="G370" s="91" t="s">
        <v>47</v>
      </c>
      <c r="H370" s="92" t="s">
        <v>48</v>
      </c>
    </row>
    <row r="371" spans="1:8" s="93" customFormat="1" x14ac:dyDescent="0.25">
      <c r="A371" s="86">
        <v>96277</v>
      </c>
      <c r="B371" s="87" t="s">
        <v>313</v>
      </c>
      <c r="C371" s="87" t="s">
        <v>1373</v>
      </c>
      <c r="D371" s="88" t="s">
        <v>689</v>
      </c>
      <c r="E371" s="89">
        <v>40675</v>
      </c>
      <c r="F371" s="90" t="s">
        <v>15</v>
      </c>
      <c r="G371" s="91" t="s">
        <v>47</v>
      </c>
      <c r="H371" s="92" t="s">
        <v>48</v>
      </c>
    </row>
    <row r="372" spans="1:8" s="93" customFormat="1" x14ac:dyDescent="0.25">
      <c r="A372" s="86">
        <v>96997</v>
      </c>
      <c r="B372" s="87" t="s">
        <v>1374</v>
      </c>
      <c r="C372" s="87" t="s">
        <v>1314</v>
      </c>
      <c r="D372" s="88" t="s">
        <v>689</v>
      </c>
      <c r="E372" s="89">
        <v>40032</v>
      </c>
      <c r="F372" s="90" t="s">
        <v>15</v>
      </c>
      <c r="G372" s="91" t="s">
        <v>47</v>
      </c>
      <c r="H372" s="92" t="s">
        <v>48</v>
      </c>
    </row>
    <row r="373" spans="1:8" s="93" customFormat="1" x14ac:dyDescent="0.25">
      <c r="A373" s="86">
        <v>117695</v>
      </c>
      <c r="B373" s="87" t="s">
        <v>1375</v>
      </c>
      <c r="C373" s="87" t="s">
        <v>325</v>
      </c>
      <c r="D373" s="88" t="s">
        <v>689</v>
      </c>
      <c r="E373" s="89">
        <v>39711</v>
      </c>
      <c r="F373" s="90" t="s">
        <v>15</v>
      </c>
      <c r="G373" s="91" t="s">
        <v>53</v>
      </c>
      <c r="H373" s="92" t="s">
        <v>48</v>
      </c>
    </row>
    <row r="374" spans="1:8" s="93" customFormat="1" x14ac:dyDescent="0.25">
      <c r="A374" s="86">
        <v>117695</v>
      </c>
      <c r="B374" s="87" t="s">
        <v>1376</v>
      </c>
      <c r="C374" s="87" t="s">
        <v>1377</v>
      </c>
      <c r="D374" s="88" t="s">
        <v>689</v>
      </c>
      <c r="E374" s="89">
        <v>40324</v>
      </c>
      <c r="F374" s="90" t="s">
        <v>15</v>
      </c>
      <c r="G374" s="91" t="s">
        <v>53</v>
      </c>
      <c r="H374" s="92" t="s">
        <v>48</v>
      </c>
    </row>
    <row r="375" spans="1:8" s="93" customFormat="1" x14ac:dyDescent="0.25">
      <c r="A375" s="86" t="s">
        <v>1378</v>
      </c>
      <c r="B375" s="87" t="s">
        <v>1379</v>
      </c>
      <c r="C375" s="87" t="s">
        <v>1380</v>
      </c>
      <c r="D375" s="88" t="s">
        <v>689</v>
      </c>
      <c r="E375" s="89">
        <v>39543</v>
      </c>
      <c r="F375" s="90" t="s">
        <v>15</v>
      </c>
      <c r="G375" s="91" t="s">
        <v>47</v>
      </c>
      <c r="H375" s="92" t="s">
        <v>48</v>
      </c>
    </row>
    <row r="376" spans="1:8" s="93" customFormat="1" x14ac:dyDescent="0.25">
      <c r="A376" s="86">
        <v>303276</v>
      </c>
      <c r="B376" s="87" t="s">
        <v>1381</v>
      </c>
      <c r="C376" s="87" t="s">
        <v>1382</v>
      </c>
      <c r="D376" s="88" t="s">
        <v>689</v>
      </c>
      <c r="E376" s="89">
        <v>40026</v>
      </c>
      <c r="F376" s="90" t="s">
        <v>15</v>
      </c>
      <c r="G376" s="91" t="s">
        <v>47</v>
      </c>
      <c r="H376" s="92" t="s">
        <v>48</v>
      </c>
    </row>
    <row r="377" spans="1:8" s="93" customFormat="1" x14ac:dyDescent="0.25">
      <c r="A377" s="86">
        <v>111961</v>
      </c>
      <c r="B377" s="87" t="s">
        <v>1383</v>
      </c>
      <c r="C377" s="87" t="s">
        <v>1384</v>
      </c>
      <c r="D377" s="88" t="s">
        <v>689</v>
      </c>
      <c r="E377" s="89">
        <v>39767</v>
      </c>
      <c r="F377" s="90" t="s">
        <v>15</v>
      </c>
      <c r="G377" s="91" t="s">
        <v>47</v>
      </c>
      <c r="H377" s="92" t="s">
        <v>48</v>
      </c>
    </row>
    <row r="378" spans="1:8" s="93" customFormat="1" x14ac:dyDescent="0.25">
      <c r="A378" s="86">
        <v>104552</v>
      </c>
      <c r="B378" s="87" t="s">
        <v>1385</v>
      </c>
      <c r="C378" s="87" t="s">
        <v>829</v>
      </c>
      <c r="D378" s="88" t="s">
        <v>689</v>
      </c>
      <c r="E378" s="89">
        <v>39992</v>
      </c>
      <c r="F378" s="90" t="s">
        <v>15</v>
      </c>
      <c r="G378" s="91" t="s">
        <v>47</v>
      </c>
      <c r="H378" s="92" t="s">
        <v>48</v>
      </c>
    </row>
    <row r="379" spans="1:8" s="93" customFormat="1" x14ac:dyDescent="0.25">
      <c r="A379" s="86">
        <v>82302</v>
      </c>
      <c r="B379" s="87" t="s">
        <v>1386</v>
      </c>
      <c r="C379" s="87" t="s">
        <v>1387</v>
      </c>
      <c r="D379" s="88" t="s">
        <v>689</v>
      </c>
      <c r="E379" s="89">
        <v>40499</v>
      </c>
      <c r="F379" s="90" t="s">
        <v>15</v>
      </c>
      <c r="G379" s="91" t="s">
        <v>47</v>
      </c>
      <c r="H379" s="92" t="s">
        <v>48</v>
      </c>
    </row>
    <row r="380" spans="1:8" s="93" customFormat="1" x14ac:dyDescent="0.25">
      <c r="A380" s="86" t="s">
        <v>1388</v>
      </c>
      <c r="B380" s="87" t="s">
        <v>1389</v>
      </c>
      <c r="C380" s="87" t="s">
        <v>1390</v>
      </c>
      <c r="D380" s="88" t="s">
        <v>689</v>
      </c>
      <c r="E380" s="89">
        <v>40172</v>
      </c>
      <c r="F380" s="90" t="s">
        <v>15</v>
      </c>
      <c r="G380" s="91" t="s">
        <v>47</v>
      </c>
      <c r="H380" s="92" t="s">
        <v>48</v>
      </c>
    </row>
    <row r="381" spans="1:8" s="93" customFormat="1" x14ac:dyDescent="0.25">
      <c r="A381" s="86">
        <v>112641</v>
      </c>
      <c r="B381" s="87" t="s">
        <v>1391</v>
      </c>
      <c r="C381" s="87" t="s">
        <v>1078</v>
      </c>
      <c r="D381" s="88" t="s">
        <v>689</v>
      </c>
      <c r="E381" s="89">
        <v>40479</v>
      </c>
      <c r="F381" s="90" t="s">
        <v>17</v>
      </c>
      <c r="G381" s="91" t="s">
        <v>47</v>
      </c>
      <c r="H381" s="92" t="s">
        <v>48</v>
      </c>
    </row>
    <row r="382" spans="1:8" s="93" customFormat="1" x14ac:dyDescent="0.25">
      <c r="A382" s="86">
        <v>101965</v>
      </c>
      <c r="B382" s="87" t="s">
        <v>1201</v>
      </c>
      <c r="C382" s="87" t="s">
        <v>1001</v>
      </c>
      <c r="D382" s="88" t="s">
        <v>689</v>
      </c>
      <c r="E382" s="89">
        <v>40334</v>
      </c>
      <c r="F382" s="90" t="s">
        <v>17</v>
      </c>
      <c r="G382" s="91" t="s">
        <v>47</v>
      </c>
      <c r="H382" s="92" t="s">
        <v>48</v>
      </c>
    </row>
    <row r="383" spans="1:8" s="93" customFormat="1" x14ac:dyDescent="0.25">
      <c r="A383" s="86">
        <v>101964</v>
      </c>
      <c r="B383" s="87" t="s">
        <v>1201</v>
      </c>
      <c r="C383" s="87" t="s">
        <v>1202</v>
      </c>
      <c r="D383" s="88" t="s">
        <v>689</v>
      </c>
      <c r="E383" s="89">
        <v>40037</v>
      </c>
      <c r="F383" s="90" t="s">
        <v>17</v>
      </c>
      <c r="G383" s="91" t="s">
        <v>47</v>
      </c>
      <c r="H383" s="92" t="s">
        <v>48</v>
      </c>
    </row>
    <row r="384" spans="1:8" s="93" customFormat="1" x14ac:dyDescent="0.25">
      <c r="A384" s="86">
        <v>112645</v>
      </c>
      <c r="B384" s="87" t="s">
        <v>1392</v>
      </c>
      <c r="C384" s="87" t="s">
        <v>321</v>
      </c>
      <c r="D384" s="88" t="s">
        <v>689</v>
      </c>
      <c r="E384" s="89">
        <v>40091</v>
      </c>
      <c r="F384" s="90" t="s">
        <v>17</v>
      </c>
      <c r="G384" s="91" t="s">
        <v>47</v>
      </c>
      <c r="H384" s="92" t="s">
        <v>48</v>
      </c>
    </row>
    <row r="385" spans="1:8" s="93" customFormat="1" x14ac:dyDescent="0.25">
      <c r="A385" s="86">
        <v>300546</v>
      </c>
      <c r="B385" s="87" t="s">
        <v>1264</v>
      </c>
      <c r="C385" s="87" t="s">
        <v>1265</v>
      </c>
      <c r="D385" s="88" t="s">
        <v>689</v>
      </c>
      <c r="E385" s="89">
        <v>38754</v>
      </c>
      <c r="F385" s="90" t="s">
        <v>15</v>
      </c>
      <c r="G385" s="91" t="s">
        <v>47</v>
      </c>
      <c r="H385" s="92" t="s">
        <v>48</v>
      </c>
    </row>
    <row r="386" spans="1:8" s="93" customFormat="1" x14ac:dyDescent="0.25">
      <c r="A386" s="86">
        <v>300849</v>
      </c>
      <c r="B386" s="87" t="s">
        <v>1266</v>
      </c>
      <c r="C386" s="87" t="s">
        <v>412</v>
      </c>
      <c r="D386" s="88" t="s">
        <v>689</v>
      </c>
      <c r="E386" s="89">
        <v>38912</v>
      </c>
      <c r="F386" s="90" t="s">
        <v>15</v>
      </c>
      <c r="G386" s="91" t="s">
        <v>47</v>
      </c>
      <c r="H386" s="92" t="s">
        <v>48</v>
      </c>
    </row>
    <row r="387" spans="1:8" s="93" customFormat="1" x14ac:dyDescent="0.25">
      <c r="A387" s="86">
        <v>301708</v>
      </c>
      <c r="B387" s="87" t="s">
        <v>1393</v>
      </c>
      <c r="C387" s="87" t="s">
        <v>278</v>
      </c>
      <c r="D387" s="88" t="s">
        <v>689</v>
      </c>
      <c r="E387" s="89">
        <v>39138</v>
      </c>
      <c r="F387" s="90" t="s">
        <v>15</v>
      </c>
      <c r="G387" s="91" t="s">
        <v>47</v>
      </c>
      <c r="H387" s="92" t="s">
        <v>48</v>
      </c>
    </row>
    <row r="388" spans="1:8" s="93" customFormat="1" x14ac:dyDescent="0.25">
      <c r="A388" s="86">
        <v>99600</v>
      </c>
      <c r="B388" s="87" t="s">
        <v>322</v>
      </c>
      <c r="C388" s="87" t="s">
        <v>321</v>
      </c>
      <c r="D388" s="88" t="s">
        <v>689</v>
      </c>
      <c r="E388" s="89">
        <v>38173</v>
      </c>
      <c r="F388" s="90" t="s">
        <v>15</v>
      </c>
      <c r="G388" s="91" t="s">
        <v>47</v>
      </c>
      <c r="H388" s="92" t="s">
        <v>48</v>
      </c>
    </row>
    <row r="389" spans="1:8" s="93" customFormat="1" x14ac:dyDescent="0.25">
      <c r="A389" s="86">
        <v>100645</v>
      </c>
      <c r="B389" s="87" t="s">
        <v>1394</v>
      </c>
      <c r="C389" s="87" t="s">
        <v>1395</v>
      </c>
      <c r="D389" s="88" t="s">
        <v>689</v>
      </c>
      <c r="E389" s="89">
        <v>39487</v>
      </c>
      <c r="F389" s="90" t="s">
        <v>16</v>
      </c>
      <c r="G389" s="91" t="s">
        <v>47</v>
      </c>
      <c r="H389" s="92" t="s">
        <v>48</v>
      </c>
    </row>
    <row r="390" spans="1:8" s="93" customFormat="1" x14ac:dyDescent="0.25">
      <c r="A390" s="86">
        <v>83474</v>
      </c>
      <c r="B390" s="87" t="s">
        <v>1396</v>
      </c>
      <c r="C390" s="87" t="s">
        <v>286</v>
      </c>
      <c r="D390" s="88" t="s">
        <v>689</v>
      </c>
      <c r="E390" s="89">
        <v>39087</v>
      </c>
      <c r="F390" s="90" t="s">
        <v>16</v>
      </c>
      <c r="G390" s="91" t="s">
        <v>47</v>
      </c>
      <c r="H390" s="92" t="s">
        <v>48</v>
      </c>
    </row>
    <row r="391" spans="1:8" s="93" customFormat="1" x14ac:dyDescent="0.25">
      <c r="A391" s="86">
        <v>87730</v>
      </c>
      <c r="B391" s="87" t="s">
        <v>1267</v>
      </c>
      <c r="C391" s="87" t="s">
        <v>259</v>
      </c>
      <c r="D391" s="88" t="s">
        <v>689</v>
      </c>
      <c r="E391" s="89">
        <v>38365</v>
      </c>
      <c r="F391" s="90" t="s">
        <v>15</v>
      </c>
      <c r="G391" s="91" t="s">
        <v>47</v>
      </c>
      <c r="H391" s="92" t="s">
        <v>48</v>
      </c>
    </row>
    <row r="392" spans="1:8" s="93" customFormat="1" x14ac:dyDescent="0.25">
      <c r="A392" s="86">
        <v>105209</v>
      </c>
      <c r="B392" s="87" t="s">
        <v>1397</v>
      </c>
      <c r="C392" s="87" t="s">
        <v>1398</v>
      </c>
      <c r="D392" s="88" t="s">
        <v>689</v>
      </c>
      <c r="E392" s="89">
        <v>39628</v>
      </c>
      <c r="F392" s="90" t="s">
        <v>16</v>
      </c>
      <c r="G392" s="91" t="s">
        <v>53</v>
      </c>
      <c r="H392" s="92" t="s">
        <v>48</v>
      </c>
    </row>
    <row r="393" spans="1:8" s="93" customFormat="1" x14ac:dyDescent="0.25">
      <c r="A393" s="86">
        <v>116110</v>
      </c>
      <c r="B393" s="87" t="s">
        <v>1399</v>
      </c>
      <c r="C393" s="87" t="s">
        <v>1400</v>
      </c>
      <c r="D393" s="88" t="s">
        <v>689</v>
      </c>
      <c r="E393" s="89">
        <v>40397</v>
      </c>
      <c r="F393" s="90" t="s">
        <v>15</v>
      </c>
      <c r="G393" s="91" t="s">
        <v>47</v>
      </c>
      <c r="H393" s="92" t="s">
        <v>48</v>
      </c>
    </row>
    <row r="394" spans="1:8" s="93" customFormat="1" x14ac:dyDescent="0.25">
      <c r="A394" s="86">
        <v>98711</v>
      </c>
      <c r="B394" s="87" t="s">
        <v>1401</v>
      </c>
      <c r="C394" s="87" t="s">
        <v>1402</v>
      </c>
      <c r="D394" s="88" t="s">
        <v>689</v>
      </c>
      <c r="E394" s="89">
        <v>40528</v>
      </c>
      <c r="F394" s="90" t="s">
        <v>15</v>
      </c>
      <c r="G394" s="91" t="s">
        <v>47</v>
      </c>
      <c r="H394" s="92" t="s">
        <v>48</v>
      </c>
    </row>
    <row r="395" spans="1:8" s="93" customFormat="1" x14ac:dyDescent="0.25">
      <c r="A395" s="86">
        <v>106476</v>
      </c>
      <c r="B395" s="87" t="s">
        <v>1403</v>
      </c>
      <c r="C395" s="87" t="s">
        <v>1404</v>
      </c>
      <c r="D395" s="88" t="s">
        <v>689</v>
      </c>
      <c r="E395" s="89">
        <v>39785</v>
      </c>
      <c r="F395" s="90" t="s">
        <v>15</v>
      </c>
      <c r="G395" s="91" t="s">
        <v>47</v>
      </c>
      <c r="H395" s="92" t="s">
        <v>59</v>
      </c>
    </row>
    <row r="396" spans="1:8" s="93" customFormat="1" x14ac:dyDescent="0.25">
      <c r="A396" s="86">
        <v>105553</v>
      </c>
      <c r="B396" s="87" t="s">
        <v>1405</v>
      </c>
      <c r="C396" s="87" t="s">
        <v>856</v>
      </c>
      <c r="D396" s="88" t="s">
        <v>689</v>
      </c>
      <c r="E396" s="89">
        <v>40441</v>
      </c>
      <c r="F396" s="90" t="s">
        <v>15</v>
      </c>
      <c r="G396" s="91" t="s">
        <v>47</v>
      </c>
      <c r="H396" s="92" t="s">
        <v>48</v>
      </c>
    </row>
    <row r="397" spans="1:8" s="93" customFormat="1" x14ac:dyDescent="0.25">
      <c r="A397" s="86">
        <v>103567</v>
      </c>
      <c r="B397" s="87" t="s">
        <v>1406</v>
      </c>
      <c r="C397" s="87" t="s">
        <v>329</v>
      </c>
      <c r="D397" s="88" t="s">
        <v>689</v>
      </c>
      <c r="E397" s="89">
        <v>39799</v>
      </c>
      <c r="F397" s="90" t="s">
        <v>15</v>
      </c>
      <c r="G397" s="91" t="s">
        <v>47</v>
      </c>
      <c r="H397" s="92" t="s">
        <v>48</v>
      </c>
    </row>
    <row r="398" spans="1:8" s="93" customFormat="1" x14ac:dyDescent="0.25">
      <c r="A398" s="86">
        <v>78773</v>
      </c>
      <c r="B398" s="87" t="s">
        <v>1407</v>
      </c>
      <c r="C398" s="87" t="s">
        <v>377</v>
      </c>
      <c r="D398" s="88" t="s">
        <v>689</v>
      </c>
      <c r="E398" s="89">
        <v>39959</v>
      </c>
      <c r="F398" s="90" t="s">
        <v>16</v>
      </c>
      <c r="G398" s="91" t="s">
        <v>47</v>
      </c>
      <c r="H398" s="92" t="s">
        <v>48</v>
      </c>
    </row>
    <row r="399" spans="1:8" s="93" customFormat="1" x14ac:dyDescent="0.25">
      <c r="A399" s="86">
        <v>94402</v>
      </c>
      <c r="B399" s="87" t="s">
        <v>1408</v>
      </c>
      <c r="C399" s="87" t="s">
        <v>286</v>
      </c>
      <c r="D399" s="88" t="s">
        <v>689</v>
      </c>
      <c r="E399" s="89">
        <v>39864</v>
      </c>
      <c r="F399" s="90" t="s">
        <v>16</v>
      </c>
      <c r="G399" s="91" t="s">
        <v>47</v>
      </c>
      <c r="H399" s="92" t="s">
        <v>48</v>
      </c>
    </row>
    <row r="400" spans="1:8" s="93" customFormat="1" x14ac:dyDescent="0.25">
      <c r="A400" s="86">
        <v>82205</v>
      </c>
      <c r="B400" s="87" t="s">
        <v>1409</v>
      </c>
      <c r="C400" s="87" t="s">
        <v>1410</v>
      </c>
      <c r="D400" s="88" t="s">
        <v>689</v>
      </c>
      <c r="E400" s="89">
        <v>39959</v>
      </c>
      <c r="F400" s="90" t="s">
        <v>15</v>
      </c>
      <c r="G400" s="91" t="s">
        <v>47</v>
      </c>
      <c r="H400" s="92" t="s">
        <v>48</v>
      </c>
    </row>
    <row r="401" spans="1:8" s="93" customFormat="1" x14ac:dyDescent="0.25">
      <c r="A401" s="86">
        <v>82430</v>
      </c>
      <c r="B401" s="87" t="s">
        <v>191</v>
      </c>
      <c r="C401" s="87" t="s">
        <v>522</v>
      </c>
      <c r="D401" s="88" t="s">
        <v>689</v>
      </c>
      <c r="E401" s="89">
        <v>39746</v>
      </c>
      <c r="F401" s="90" t="s">
        <v>15</v>
      </c>
      <c r="G401" s="91" t="s">
        <v>47</v>
      </c>
      <c r="H401" s="92" t="s">
        <v>48</v>
      </c>
    </row>
    <row r="402" spans="1:8" s="93" customFormat="1" x14ac:dyDescent="0.25">
      <c r="A402" s="86">
        <v>91523</v>
      </c>
      <c r="B402" s="87" t="s">
        <v>1411</v>
      </c>
      <c r="C402" s="87" t="s">
        <v>278</v>
      </c>
      <c r="D402" s="88" t="s">
        <v>689</v>
      </c>
      <c r="E402" s="89">
        <v>40619</v>
      </c>
      <c r="F402" s="90" t="s">
        <v>15</v>
      </c>
      <c r="G402" s="91" t="s">
        <v>47</v>
      </c>
      <c r="H402" s="92" t="s">
        <v>48</v>
      </c>
    </row>
    <row r="403" spans="1:8" s="93" customFormat="1" x14ac:dyDescent="0.25">
      <c r="A403" s="86">
        <v>96645</v>
      </c>
      <c r="B403" s="87" t="s">
        <v>1412</v>
      </c>
      <c r="C403" s="87" t="s">
        <v>407</v>
      </c>
      <c r="D403" s="88" t="s">
        <v>689</v>
      </c>
      <c r="E403" s="89">
        <v>39262</v>
      </c>
      <c r="F403" s="90" t="s">
        <v>15</v>
      </c>
      <c r="G403" s="91" t="s">
        <v>47</v>
      </c>
      <c r="H403" s="92" t="s">
        <v>48</v>
      </c>
    </row>
    <row r="404" spans="1:8" s="93" customFormat="1" x14ac:dyDescent="0.25">
      <c r="A404" s="86">
        <v>99373</v>
      </c>
      <c r="B404" s="87" t="s">
        <v>1413</v>
      </c>
      <c r="C404" s="87" t="s">
        <v>1414</v>
      </c>
      <c r="D404" s="88" t="s">
        <v>689</v>
      </c>
      <c r="E404" s="89">
        <v>40356</v>
      </c>
      <c r="F404" s="90" t="s">
        <v>15</v>
      </c>
      <c r="G404" s="91" t="s">
        <v>47</v>
      </c>
      <c r="H404" s="92" t="s">
        <v>48</v>
      </c>
    </row>
    <row r="405" spans="1:8" s="93" customFormat="1" x14ac:dyDescent="0.25">
      <c r="A405" s="86">
        <v>105446</v>
      </c>
      <c r="B405" s="87" t="s">
        <v>1415</v>
      </c>
      <c r="C405" s="87" t="s">
        <v>540</v>
      </c>
      <c r="D405" s="88" t="s">
        <v>689</v>
      </c>
      <c r="E405" s="89">
        <v>39397</v>
      </c>
      <c r="F405" s="90" t="s">
        <v>15</v>
      </c>
      <c r="G405" s="91" t="s">
        <v>47</v>
      </c>
      <c r="H405" s="92" t="s">
        <v>48</v>
      </c>
    </row>
    <row r="406" spans="1:8" s="93" customFormat="1" x14ac:dyDescent="0.25">
      <c r="A406" s="86">
        <v>106686</v>
      </c>
      <c r="B406" s="87" t="s">
        <v>1416</v>
      </c>
      <c r="C406" s="87" t="s">
        <v>1318</v>
      </c>
      <c r="D406" s="88" t="s">
        <v>689</v>
      </c>
      <c r="E406" s="89">
        <v>40369</v>
      </c>
      <c r="F406" s="90" t="s">
        <v>15</v>
      </c>
      <c r="G406" s="91" t="s">
        <v>47</v>
      </c>
      <c r="H406" s="92" t="s">
        <v>48</v>
      </c>
    </row>
    <row r="407" spans="1:8" s="93" customFormat="1" x14ac:dyDescent="0.25">
      <c r="A407" s="86">
        <v>911350</v>
      </c>
      <c r="B407" s="87" t="s">
        <v>1417</v>
      </c>
      <c r="C407" s="87" t="s">
        <v>1418</v>
      </c>
      <c r="D407" s="88" t="s">
        <v>689</v>
      </c>
      <c r="E407" s="89">
        <v>39920</v>
      </c>
      <c r="F407" s="90" t="s">
        <v>15</v>
      </c>
      <c r="G407" s="91" t="s">
        <v>47</v>
      </c>
      <c r="H407" s="92" t="s">
        <v>48</v>
      </c>
    </row>
    <row r="408" spans="1:8" s="93" customFormat="1" x14ac:dyDescent="0.25">
      <c r="A408" s="86">
        <v>96502</v>
      </c>
      <c r="B408" s="87" t="s">
        <v>326</v>
      </c>
      <c r="C408" s="87" t="s">
        <v>1419</v>
      </c>
      <c r="D408" s="88" t="s">
        <v>689</v>
      </c>
      <c r="E408" s="89">
        <v>39655</v>
      </c>
      <c r="F408" s="90" t="s">
        <v>15</v>
      </c>
      <c r="G408" s="91" t="s">
        <v>47</v>
      </c>
      <c r="H408" s="92" t="s">
        <v>48</v>
      </c>
    </row>
    <row r="409" spans="1:8" s="93" customFormat="1" x14ac:dyDescent="0.25">
      <c r="A409" s="86">
        <v>119679</v>
      </c>
      <c r="B409" s="87" t="s">
        <v>1420</v>
      </c>
      <c r="C409" s="87" t="s">
        <v>862</v>
      </c>
      <c r="D409" s="88" t="s">
        <v>689</v>
      </c>
      <c r="E409" s="89">
        <v>40420</v>
      </c>
      <c r="F409" s="90" t="s">
        <v>15</v>
      </c>
      <c r="G409" s="91" t="s">
        <v>47</v>
      </c>
      <c r="H409" s="92" t="s">
        <v>48</v>
      </c>
    </row>
    <row r="410" spans="1:8" s="93" customFormat="1" x14ac:dyDescent="0.25">
      <c r="A410" s="86">
        <v>82285</v>
      </c>
      <c r="B410" s="87" t="s">
        <v>1421</v>
      </c>
      <c r="C410" s="87" t="s">
        <v>361</v>
      </c>
      <c r="D410" s="88" t="s">
        <v>689</v>
      </c>
      <c r="E410" s="89">
        <v>39508</v>
      </c>
      <c r="F410" s="90" t="s">
        <v>16</v>
      </c>
      <c r="G410" s="91" t="s">
        <v>47</v>
      </c>
      <c r="H410" s="92" t="s">
        <v>48</v>
      </c>
    </row>
    <row r="411" spans="1:8" s="93" customFormat="1" x14ac:dyDescent="0.25">
      <c r="A411" s="86">
        <v>92375</v>
      </c>
      <c r="B411" s="87" t="s">
        <v>1422</v>
      </c>
      <c r="C411" s="87" t="s">
        <v>1423</v>
      </c>
      <c r="D411" s="88" t="s">
        <v>689</v>
      </c>
      <c r="E411" s="89">
        <v>39356</v>
      </c>
      <c r="F411" s="90" t="s">
        <v>15</v>
      </c>
      <c r="G411" s="91" t="s">
        <v>47</v>
      </c>
      <c r="H411" s="92" t="s">
        <v>48</v>
      </c>
    </row>
    <row r="412" spans="1:8" s="93" customFormat="1" x14ac:dyDescent="0.25">
      <c r="A412" s="86">
        <v>100975</v>
      </c>
      <c r="B412" s="87" t="s">
        <v>1424</v>
      </c>
      <c r="C412" s="87" t="s">
        <v>859</v>
      </c>
      <c r="D412" s="88" t="s">
        <v>689</v>
      </c>
      <c r="E412" s="89">
        <v>39803</v>
      </c>
      <c r="F412" s="90" t="s">
        <v>15</v>
      </c>
      <c r="G412" s="91" t="s">
        <v>47</v>
      </c>
      <c r="H412" s="92" t="s">
        <v>48</v>
      </c>
    </row>
    <row r="413" spans="1:8" s="93" customFormat="1" x14ac:dyDescent="0.25">
      <c r="A413" s="86">
        <v>104730</v>
      </c>
      <c r="B413" s="87" t="s">
        <v>1425</v>
      </c>
      <c r="C413" s="87" t="s">
        <v>1426</v>
      </c>
      <c r="D413" s="88" t="s">
        <v>689</v>
      </c>
      <c r="E413" s="89">
        <v>40217</v>
      </c>
      <c r="F413" s="90" t="s">
        <v>16</v>
      </c>
      <c r="G413" s="91" t="s">
        <v>47</v>
      </c>
      <c r="H413" s="92" t="s">
        <v>48</v>
      </c>
    </row>
    <row r="414" spans="1:8" s="93" customFormat="1" x14ac:dyDescent="0.25">
      <c r="A414" s="86">
        <v>106690</v>
      </c>
      <c r="B414" s="87" t="s">
        <v>546</v>
      </c>
      <c r="C414" s="87" t="s">
        <v>1427</v>
      </c>
      <c r="D414" s="88" t="s">
        <v>689</v>
      </c>
      <c r="E414" s="89">
        <v>40318</v>
      </c>
      <c r="F414" s="90" t="s">
        <v>15</v>
      </c>
      <c r="G414" s="91" t="s">
        <v>47</v>
      </c>
      <c r="H414" s="92" t="s">
        <v>48</v>
      </c>
    </row>
    <row r="415" spans="1:8" s="93" customFormat="1" x14ac:dyDescent="0.25">
      <c r="A415" s="86">
        <v>108135</v>
      </c>
      <c r="B415" s="87" t="s">
        <v>1428</v>
      </c>
      <c r="C415" s="87" t="s">
        <v>350</v>
      </c>
      <c r="D415" s="88" t="s">
        <v>689</v>
      </c>
      <c r="E415" s="89">
        <v>40281</v>
      </c>
      <c r="F415" s="90" t="s">
        <v>15</v>
      </c>
      <c r="G415" s="91" t="s">
        <v>47</v>
      </c>
      <c r="H415" s="92" t="s">
        <v>48</v>
      </c>
    </row>
    <row r="416" spans="1:8" s="93" customFormat="1" x14ac:dyDescent="0.25">
      <c r="A416" s="86">
        <v>108880</v>
      </c>
      <c r="B416" s="87" t="s">
        <v>1429</v>
      </c>
      <c r="C416" s="87" t="s">
        <v>1430</v>
      </c>
      <c r="D416" s="88" t="s">
        <v>689</v>
      </c>
      <c r="E416" s="89">
        <v>40515</v>
      </c>
      <c r="F416" s="90" t="s">
        <v>15</v>
      </c>
      <c r="G416" s="91" t="s">
        <v>47</v>
      </c>
      <c r="H416" s="92" t="s">
        <v>48</v>
      </c>
    </row>
    <row r="417" spans="1:8" s="93" customFormat="1" x14ac:dyDescent="0.25">
      <c r="A417" s="86">
        <v>112288</v>
      </c>
      <c r="B417" s="87" t="s">
        <v>575</v>
      </c>
      <c r="C417" s="87" t="s">
        <v>829</v>
      </c>
      <c r="D417" s="88" t="s">
        <v>689</v>
      </c>
      <c r="E417" s="89">
        <v>40411</v>
      </c>
      <c r="F417" s="90" t="s">
        <v>15</v>
      </c>
      <c r="G417" s="91" t="s">
        <v>47</v>
      </c>
      <c r="H417" s="92" t="s">
        <v>48</v>
      </c>
    </row>
    <row r="418" spans="1:8" s="93" customFormat="1" x14ac:dyDescent="0.25">
      <c r="A418" s="86">
        <v>112595</v>
      </c>
      <c r="B418" s="87" t="s">
        <v>1431</v>
      </c>
      <c r="C418" s="87" t="s">
        <v>1432</v>
      </c>
      <c r="D418" s="88" t="s">
        <v>689</v>
      </c>
      <c r="E418" s="89">
        <v>40641</v>
      </c>
      <c r="F418" s="90" t="s">
        <v>15</v>
      </c>
      <c r="G418" s="91" t="s">
        <v>47</v>
      </c>
      <c r="H418" s="92" t="s">
        <v>48</v>
      </c>
    </row>
    <row r="419" spans="1:8" s="93" customFormat="1" x14ac:dyDescent="0.25">
      <c r="A419" s="86">
        <v>116836</v>
      </c>
      <c r="B419" s="87" t="s">
        <v>1433</v>
      </c>
      <c r="C419" s="87" t="s">
        <v>292</v>
      </c>
      <c r="D419" s="88" t="s">
        <v>689</v>
      </c>
      <c r="E419" s="89">
        <v>39237</v>
      </c>
      <c r="F419" s="90" t="s">
        <v>16</v>
      </c>
      <c r="G419" s="91" t="s">
        <v>53</v>
      </c>
      <c r="H419" s="92" t="s">
        <v>48</v>
      </c>
    </row>
    <row r="420" spans="1:8" s="93" customFormat="1" x14ac:dyDescent="0.25">
      <c r="A420" s="86">
        <v>118343</v>
      </c>
      <c r="B420" s="87" t="s">
        <v>1010</v>
      </c>
      <c r="C420" s="87" t="s">
        <v>1434</v>
      </c>
      <c r="D420" s="88" t="s">
        <v>689</v>
      </c>
      <c r="E420" s="89">
        <v>40108</v>
      </c>
      <c r="F420" s="90" t="s">
        <v>15</v>
      </c>
      <c r="G420" s="91" t="s">
        <v>47</v>
      </c>
      <c r="H420" s="92" t="s">
        <v>48</v>
      </c>
    </row>
    <row r="421" spans="1:8" s="93" customFormat="1" x14ac:dyDescent="0.25">
      <c r="A421" s="86">
        <v>310334</v>
      </c>
      <c r="B421" s="87" t="s">
        <v>1435</v>
      </c>
      <c r="C421" s="87" t="s">
        <v>1436</v>
      </c>
      <c r="D421" s="88" t="s">
        <v>689</v>
      </c>
      <c r="E421" s="89">
        <v>39707</v>
      </c>
      <c r="F421" s="90" t="s">
        <v>15</v>
      </c>
      <c r="G421" s="91" t="s">
        <v>47</v>
      </c>
      <c r="H421" s="92" t="s">
        <v>48</v>
      </c>
    </row>
  </sheetData>
  <autoFilter ref="A1:H421" xr:uid="{00000000-0001-0000-0600-000000000000}"/>
  <conditionalFormatting sqref="H3:H421">
    <cfRule type="containsErrors" dxfId="1" priority="2">
      <formula>ISERROR(H3)</formula>
    </cfRule>
  </conditionalFormatting>
  <conditionalFormatting sqref="H2:H421">
    <cfRule type="containsErrors" dxfId="0" priority="1">
      <formula>ISERROR(H2)</formula>
    </cfRule>
  </conditionalFormatting>
  <dataValidations disablePrompts="1" count="2">
    <dataValidation type="list" showErrorMessage="1" sqref="F2:F65293" xr:uid="{00000000-0002-0000-0600-000000000000}">
      <formula1>GENDER</formula1>
    </dataValidation>
    <dataValidation type="list" showErrorMessage="1" sqref="G2:G65293" xr:uid="{00000000-0002-0000-0600-000001000000}">
      <formula1>NATIONALITY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cade72-3260-4e66-8af7-8048c05345b7" xsi:nil="true"/>
    <lcf76f155ced4ddcb4097134ff3c332f xmlns="13a6cfc9-d15c-46e6-a16e-b1991d74a46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2487C13ED28E4A95F6D9B6F82D3B04" ma:contentTypeVersion="10" ma:contentTypeDescription="Ein neues Dokument erstellen." ma:contentTypeScope="" ma:versionID="a95b85c74d7dcf74b7eddd28038eb95c">
  <xsd:schema xmlns:xsd="http://www.w3.org/2001/XMLSchema" xmlns:xs="http://www.w3.org/2001/XMLSchema" xmlns:p="http://schemas.microsoft.com/office/2006/metadata/properties" xmlns:ns2="13a6cfc9-d15c-46e6-a16e-b1991d74a46c" xmlns:ns3="27cade72-3260-4e66-8af7-8048c05345b7" targetNamespace="http://schemas.microsoft.com/office/2006/metadata/properties" ma:root="true" ma:fieldsID="da9994e1094b4ba7084aa11adc38964c" ns2:_="" ns3:_="">
    <xsd:import namespace="13a6cfc9-d15c-46e6-a16e-b1991d74a46c"/>
    <xsd:import namespace="27cade72-3260-4e66-8af7-8048c05345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6cfc9-d15c-46e6-a16e-b1991d74a4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8f7e8086-cbcb-41d5-af7c-8af2a77390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ade72-3260-4e66-8af7-8048c05345b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fa2596d-ebf5-4395-93b9-dc408438f5ce}" ma:internalName="TaxCatchAll" ma:showField="CatchAllData" ma:web="27cade72-3260-4e66-8af7-8048c05345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D6BFC-2F55-4C6C-81FF-E15EE8EA04E3}">
  <ds:schemaRefs>
    <ds:schemaRef ds:uri="http://schemas.microsoft.com/office/2006/metadata/properties"/>
    <ds:schemaRef ds:uri="http://schemas.microsoft.com/office/infopath/2007/PartnerControls"/>
    <ds:schemaRef ds:uri="27cade72-3260-4e66-8af7-8048c05345b7"/>
    <ds:schemaRef ds:uri="13a6cfc9-d15c-46e6-a16e-b1991d74a46c"/>
  </ds:schemaRefs>
</ds:datastoreItem>
</file>

<file path=customXml/itemProps2.xml><?xml version="1.0" encoding="utf-8"?>
<ds:datastoreItem xmlns:ds="http://schemas.openxmlformats.org/officeDocument/2006/customXml" ds:itemID="{BC610478-43BB-4F64-BEB9-E58284688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F1E205-F6FF-43A5-9D47-ABBB411C1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a6cfc9-d15c-46e6-a16e-b1991d74a46c"/>
    <ds:schemaRef ds:uri="27cade72-3260-4e66-8af7-8048c0534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17</vt:i4>
      </vt:variant>
    </vt:vector>
  </HeadingPairs>
  <TitlesOfParts>
    <vt:vector size="24" baseType="lpstr">
      <vt:lpstr>Selbstdeklaration</vt:lpstr>
      <vt:lpstr>Zusammenfassung</vt:lpstr>
      <vt:lpstr>Daten</vt:lpstr>
      <vt:lpstr>TalentM-U19U23</vt:lpstr>
      <vt:lpstr>TalentF-U19U23</vt:lpstr>
      <vt:lpstr>Talent-Männer</vt:lpstr>
      <vt:lpstr>Talent-Frauen</vt:lpstr>
      <vt:lpstr>Donne</vt:lpstr>
      <vt:lpstr>Selbstdeklaration!Druckbereich</vt:lpstr>
      <vt:lpstr>Zusammenfassung!Druckbereich</vt:lpstr>
      <vt:lpstr>Selbstdeklaration!Drucktitel</vt:lpstr>
      <vt:lpstr>Zusammenfassung!Drucktitel</vt:lpstr>
      <vt:lpstr>femmes</vt:lpstr>
      <vt:lpstr>Frauen</vt:lpstr>
      <vt:lpstr>Frauen21</vt:lpstr>
      <vt:lpstr>Ja</vt:lpstr>
      <vt:lpstr>LFrauen</vt:lpstr>
      <vt:lpstr>LMänner</vt:lpstr>
      <vt:lpstr>Männer21</vt:lpstr>
      <vt:lpstr>NLAF</vt:lpstr>
      <vt:lpstr>NLAM</vt:lpstr>
      <vt:lpstr>Oui</vt:lpstr>
      <vt:lpstr>Si</vt:lpstr>
      <vt:lpstr>Sprache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Nowotny</dc:creator>
  <cp:lastModifiedBy>Johannes Nowotny</cp:lastModifiedBy>
  <cp:lastPrinted>2021-01-26T12:27:37Z</cp:lastPrinted>
  <dcterms:created xsi:type="dcterms:W3CDTF">2020-11-13T13:05:11Z</dcterms:created>
  <dcterms:modified xsi:type="dcterms:W3CDTF">2023-03-29T07:46:53Z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0x010100F02487C13ED28E4A95F6D9B6F82D3B04</vt:lpwstr>
  </property>
</Properties>
</file>