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svfs101\DFS-Volleyball\Sport\02 Volleyball\04 Nachwuchs\06_Ausbildungsentschädigung\2025-2026\"/>
    </mc:Choice>
  </mc:AlternateContent>
  <xr:revisionPtr revIDLastSave="0" documentId="13_ncr:1_{8BD9E213-7D0B-443A-A672-E25A28B0151B}" xr6:coauthVersionLast="47" xr6:coauthVersionMax="47" xr10:uidLastSave="{00000000-0000-0000-0000-000000000000}"/>
  <workbookProtection workbookAlgorithmName="SHA-512" workbookHashValue="M90fBnbZFrJVqOiOFqYsSBGtotNsEQYpAnbzKVR51G8fYcSmHhkPaATAMUs88dPLlShp51CWBxPEMQWrOcL9AA==" workbookSaltValue="+tubxzNvIXLwL7Ot9W11mA==" workbookSpinCount="100000" lockStructure="1"/>
  <bookViews>
    <workbookView xWindow="-120" yWindow="-120" windowWidth="29040" windowHeight="15720" tabRatio="672" xr2:uid="{00000000-000D-0000-FFFF-FFFF00000000}"/>
  </bookViews>
  <sheets>
    <sheet name="AE-Rechner" sheetId="5" r:id="rId1"/>
    <sheet name="TarifeAb1213" sheetId="8" r:id="rId2"/>
    <sheet name="Version" sheetId="10" r:id="rId3"/>
    <sheet name="Auswertung" sheetId="9" state="hidden" r:id="rId4"/>
  </sheets>
  <definedNames>
    <definedName name="_xlnm.Print_Area" localSheetId="0">'AE-Rechner'!$A$1:$O$31</definedName>
    <definedName name="_xlnm.Print_Area" localSheetId="3">Auswertung!$A$1:$N$31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8" l="1"/>
  <c r="G4" i="5" l="1"/>
  <c r="K2" i="5" l="1"/>
  <c r="J4" i="5" l="1"/>
  <c r="H18" i="5" l="1"/>
  <c r="B27" i="5"/>
  <c r="H17" i="5" l="1"/>
  <c r="G17" i="5" s="1"/>
  <c r="F17" i="5" s="1"/>
  <c r="E17" i="5" s="1"/>
  <c r="G18" i="5"/>
  <c r="F18" i="5" s="1"/>
  <c r="E18" i="5" s="1"/>
  <c r="I25" i="5"/>
  <c r="I23" i="5"/>
  <c r="I21" i="5"/>
  <c r="I19" i="5"/>
  <c r="E12" i="5"/>
  <c r="F25" i="9" l="1"/>
  <c r="E25" i="9"/>
  <c r="H23" i="9"/>
  <c r="F23" i="9"/>
  <c r="E23" i="9"/>
  <c r="H21" i="9"/>
  <c r="F21" i="9"/>
  <c r="E21" i="9"/>
  <c r="H19" i="9"/>
  <c r="F19" i="9"/>
  <c r="E19" i="9"/>
  <c r="H18" i="9" l="1"/>
  <c r="G18" i="9" s="1"/>
  <c r="F18" i="9" s="1"/>
  <c r="E18" i="9" s="1"/>
  <c r="H17" i="9"/>
  <c r="G17" i="9" s="1"/>
  <c r="F17" i="9" s="1"/>
  <c r="E17" i="9" s="1"/>
  <c r="G4" i="9"/>
  <c r="I10" i="9" s="1"/>
  <c r="E11" i="8"/>
  <c r="G11" i="8" s="1"/>
  <c r="C13" i="5"/>
  <c r="C19" i="5"/>
  <c r="C8" i="9"/>
  <c r="C27" i="9" s="1"/>
  <c r="C10" i="9"/>
  <c r="C13" i="9" s="1"/>
  <c r="C30" i="9"/>
  <c r="J6" i="5" l="1"/>
  <c r="E6" i="5"/>
  <c r="C6" i="9"/>
  <c r="I14" i="9" s="1"/>
  <c r="J11" i="5"/>
  <c r="J10" i="5"/>
  <c r="C19" i="9"/>
  <c r="I13" i="9" l="1"/>
  <c r="E13" i="9" s="1"/>
  <c r="I12" i="9"/>
  <c r="E12" i="9" s="1"/>
  <c r="I4" i="9"/>
  <c r="I11" i="9" s="1"/>
  <c r="B30" i="5"/>
  <c r="H25" i="9"/>
  <c r="F14" i="9"/>
  <c r="E14" i="9"/>
  <c r="H14" i="9"/>
  <c r="G14" i="9"/>
  <c r="G19" i="9"/>
  <c r="H13" i="9" l="1"/>
  <c r="H12" i="9"/>
  <c r="J19" i="9"/>
  <c r="G13" i="9"/>
  <c r="F13" i="9"/>
  <c r="F12" i="9"/>
  <c r="G12" i="9"/>
  <c r="G25" i="9"/>
  <c r="J25" i="9" s="1"/>
  <c r="G21" i="9"/>
  <c r="J21" i="9" s="1"/>
  <c r="G23" i="9"/>
  <c r="J23" i="9" s="1"/>
  <c r="J28" i="9" l="1"/>
  <c r="K28" i="5" s="1"/>
</calcChain>
</file>

<file path=xl/sharedStrings.xml><?xml version="1.0" encoding="utf-8"?>
<sst xmlns="http://schemas.openxmlformats.org/spreadsheetml/2006/main" count="86" uniqueCount="76">
  <si>
    <r>
      <t xml:space="preserve">SpielerIn wechselt zum </t>
    </r>
    <r>
      <rPr>
        <b/>
        <sz val="11"/>
        <color indexed="16"/>
        <rFont val="Arial Narrow"/>
        <family val="2"/>
      </rPr>
      <t>empfangenden Verein</t>
    </r>
    <r>
      <rPr>
        <b/>
        <sz val="11"/>
        <rFont val="Arial Narrow"/>
        <family val="2"/>
      </rPr>
      <t xml:space="preserve"> in die folgende Liga...</t>
    </r>
    <r>
      <rPr>
        <sz val="11"/>
        <rFont val="Arial Narrow"/>
        <family val="2"/>
      </rPr>
      <t xml:space="preserve"> </t>
    </r>
    <r>
      <rPr>
        <i/>
        <sz val="11"/>
        <rFont val="Arial Narrow"/>
        <family val="2"/>
      </rPr>
      <t xml:space="preserve">(höchste Liga, in welcher sie/ er voraussichtlich spielen wird): (bitte </t>
    </r>
    <r>
      <rPr>
        <i/>
        <u/>
        <sz val="11"/>
        <rFont val="Arial Narrow"/>
        <family val="2"/>
      </rPr>
      <t>in nur einem Feld</t>
    </r>
    <r>
      <rPr>
        <i/>
        <sz val="11"/>
        <rFont val="Arial Narrow"/>
        <family val="2"/>
      </rPr>
      <t xml:space="preserve"> die Ziffer "</t>
    </r>
    <r>
      <rPr>
        <b/>
        <i/>
        <sz val="11"/>
        <rFont val="Arial Narrow"/>
        <family val="2"/>
      </rPr>
      <t>1</t>
    </r>
    <r>
      <rPr>
        <i/>
        <sz val="11"/>
        <rFont val="Arial Narrow"/>
        <family val="2"/>
      </rPr>
      <t>" einfügen)</t>
    </r>
  </si>
  <si>
    <r>
      <t xml:space="preserve">Meisterschaftseinsätze des/der Spielers/In im </t>
    </r>
    <r>
      <rPr>
        <b/>
        <sz val="11"/>
        <color indexed="18"/>
        <rFont val="Arial Narrow"/>
        <family val="2"/>
      </rPr>
      <t>abgebenden Verein?</t>
    </r>
  </si>
  <si>
    <r>
      <t xml:space="preserve">hat beim Wechsel zum </t>
    </r>
    <r>
      <rPr>
        <sz val="12"/>
        <color indexed="16"/>
        <rFont val="Arial Narrow"/>
        <family val="2"/>
      </rPr>
      <t>empfangenden Verein</t>
    </r>
    <r>
      <rPr>
        <sz val="12"/>
        <rFont val="Arial Narrow"/>
        <family val="2"/>
      </rPr>
      <t xml:space="preserve"> von diesem Anspruch auf eine Ausbildungsentschädigung von:</t>
    </r>
  </si>
  <si>
    <r>
      <t xml:space="preserve">Die </t>
    </r>
    <r>
      <rPr>
        <b/>
        <sz val="12"/>
        <rFont val="Arial Narrow"/>
        <family val="2"/>
      </rPr>
      <t xml:space="preserve">Ausbildungsentschädigung </t>
    </r>
    <r>
      <rPr>
        <sz val="12"/>
        <rFont val="Arial Narrow"/>
        <family val="2"/>
      </rPr>
      <t xml:space="preserve">ist zu Gunsten des </t>
    </r>
    <r>
      <rPr>
        <b/>
        <sz val="12"/>
        <color indexed="18"/>
        <rFont val="Arial Narrow"/>
        <family val="2"/>
      </rPr>
      <t xml:space="preserve">abgebenden Vereins </t>
    </r>
    <r>
      <rPr>
        <sz val="12"/>
        <rFont val="Arial Narrow"/>
        <family val="2"/>
      </rPr>
      <t xml:space="preserve">und zu Lasten des </t>
    </r>
    <r>
      <rPr>
        <b/>
        <sz val="12"/>
        <color indexed="16"/>
        <rFont val="Arial Narrow"/>
        <family val="2"/>
      </rPr>
      <t>empfangenden Vereins</t>
    </r>
    <r>
      <rPr>
        <sz val="12"/>
        <rFont val="Arial Narrow"/>
        <family val="2"/>
      </rPr>
      <t xml:space="preserve">. </t>
    </r>
  </si>
  <si>
    <t xml:space="preserve">--&gt; Dieser Betrag kann eingefordert werden bis spätestens 31. Januar des Jahres  </t>
  </si>
  <si>
    <r>
      <t>falls zutreffend "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>" einfügen</t>
    </r>
  </si>
  <si>
    <t>/</t>
  </si>
  <si>
    <t>Total</t>
  </si>
  <si>
    <t>Rechner für die Ausbildungsentschädigung von Nachwuchsspieler/innen bei Wechsel in nationale Ligen (1L / NLB / NLA)</t>
  </si>
  <si>
    <t>Vereinswechsel</t>
  </si>
  <si>
    <t xml:space="preserve">gültig für Wechsel auf Saison: </t>
  </si>
  <si>
    <r>
      <t xml:space="preserve">Jahrgang </t>
    </r>
    <r>
      <rPr>
        <sz val="11"/>
        <rFont val="Arial Narrow"/>
        <family val="2"/>
      </rPr>
      <t>der Spielerin / des Spielers</t>
    </r>
    <r>
      <rPr>
        <i/>
        <sz val="11"/>
        <rFont val="Arial Narrow"/>
        <family val="2"/>
      </rPr>
      <t xml:space="preserve"> (bitte vierstellig eingeben)</t>
    </r>
  </si>
  <si>
    <r>
      <t>Abgebender Verein</t>
    </r>
    <r>
      <rPr>
        <sz val="11"/>
        <rFont val="Arial Narrow"/>
        <family val="2"/>
      </rPr>
      <t xml:space="preserve"> mit Anspruch auf die Ausbildungsentschädigung </t>
    </r>
    <r>
      <rPr>
        <b/>
        <sz val="11"/>
        <rFont val="Arial Narrow"/>
        <family val="2"/>
      </rPr>
      <t>(Vereinsname)</t>
    </r>
  </si>
  <si>
    <t>abgebender Verein</t>
  </si>
  <si>
    <t>empfangender Verein</t>
  </si>
  <si>
    <r>
      <t xml:space="preserve">Bisherige Karriere der Spielerin / des Spielers </t>
    </r>
    <r>
      <rPr>
        <sz val="12"/>
        <rFont val="Arial Narrow"/>
        <family val="2"/>
      </rPr>
      <t>(letzte 3 Saison vor dem Wechsel)</t>
    </r>
  </si>
  <si>
    <r>
      <t xml:space="preserve">Wechsel zu einem neuen Verein: </t>
    </r>
    <r>
      <rPr>
        <b/>
        <sz val="11"/>
        <rFont val="Arial Narrow"/>
        <family val="2"/>
      </rPr>
      <t xml:space="preserve">Vereinsname des </t>
    </r>
    <r>
      <rPr>
        <b/>
        <sz val="11"/>
        <color indexed="16"/>
        <rFont val="Arial Narrow"/>
        <family val="2"/>
      </rPr>
      <t>empfangenden Vereins</t>
    </r>
  </si>
  <si>
    <t>1. Liga</t>
  </si>
  <si>
    <t>Ausbildungsentschädigung</t>
  </si>
  <si>
    <t>Wechsel in die...</t>
  </si>
  <si>
    <t>Grundtarif</t>
  </si>
  <si>
    <t>SFr.</t>
  </si>
  <si>
    <t>1L</t>
  </si>
  <si>
    <t>NLB</t>
  </si>
  <si>
    <t>NLA</t>
  </si>
  <si>
    <t>Grund</t>
  </si>
  <si>
    <t>TS/RTG</t>
  </si>
  <si>
    <t>NM Nw</t>
  </si>
  <si>
    <t>NM E</t>
  </si>
  <si>
    <t>ZT</t>
  </si>
  <si>
    <t>Der abgebende Verein ....................................................................................................................................................</t>
  </si>
  <si>
    <r>
      <t xml:space="preserve">Ausbildungsentschädigung </t>
    </r>
    <r>
      <rPr>
        <b/>
        <sz val="10"/>
        <rFont val="Arial Narrow"/>
        <family val="2"/>
      </rPr>
      <t>pro Saison</t>
    </r>
    <r>
      <rPr>
        <sz val="10"/>
        <rFont val="Arial Narrow"/>
        <family val="2"/>
      </rPr>
      <t xml:space="preserve"> im abgebendem Verein (max. 4 letzte Saisons)</t>
    </r>
  </si>
  <si>
    <t>NM Nachwuchs</t>
  </si>
  <si>
    <t>NM Elite</t>
  </si>
  <si>
    <r>
      <t>SpielerIn war Mitglied in einer von Swiss Volley anerkannten "</t>
    </r>
    <r>
      <rPr>
        <b/>
        <sz val="11"/>
        <rFont val="Arial Narrow"/>
        <family val="2"/>
      </rPr>
      <t>Talent School</t>
    </r>
    <r>
      <rPr>
        <sz val="11"/>
        <rFont val="Arial Narrow"/>
        <family val="2"/>
      </rPr>
      <t>" oder "</t>
    </r>
    <r>
      <rPr>
        <b/>
        <sz val="11"/>
        <rFont val="Arial Narrow"/>
        <family val="2"/>
      </rPr>
      <t xml:space="preserve">regionalen Trainingsgruppe"
</t>
    </r>
    <r>
      <rPr>
        <sz val="11"/>
        <rFont val="Arial Narrow"/>
        <family val="2"/>
      </rPr>
      <t>(auf der offiziellen Kaderliste im betreffenden Jahr;</t>
    </r>
    <r>
      <rPr>
        <i/>
        <sz val="11"/>
        <rFont val="Arial Narrow"/>
        <family val="2"/>
      </rPr>
      <t xml:space="preserve"> ist nachprüfbar durch Swiss Volley</t>
    </r>
    <r>
      <rPr>
        <sz val="11"/>
        <rFont val="Arial Narrow"/>
        <family val="2"/>
      </rPr>
      <t>)</t>
    </r>
  </si>
  <si>
    <t>+ TS / RTG</t>
  </si>
  <si>
    <t>+ NM Nachwuchs</t>
  </si>
  <si>
    <t>+ NM Elite</t>
  </si>
  <si>
    <t>Tarife gültig ab Saison 2012/2013</t>
  </si>
  <si>
    <t>TS / RTG</t>
  </si>
  <si>
    <r>
      <t xml:space="preserve">SpielerIn war Mitglied eines </t>
    </r>
    <r>
      <rPr>
        <b/>
        <sz val="11"/>
        <rFont val="Arial Narrow"/>
        <family val="2"/>
      </rPr>
      <t xml:space="preserve">Nachwuchs-Nationalteams von Swiss Volley
</t>
    </r>
    <r>
      <rPr>
        <sz val="11"/>
        <rFont val="Arial Narrow"/>
        <family val="2"/>
      </rPr>
      <t xml:space="preserve">(im betreffenden Jahr je mind. 1 Länderspiel u./od. mind. 75% der Aktivitäten; </t>
    </r>
    <r>
      <rPr>
        <i/>
        <sz val="11"/>
        <rFont val="Arial Narrow"/>
        <family val="2"/>
      </rPr>
      <t>ist nachprüfbar durch Swiss Volley)</t>
    </r>
  </si>
  <si>
    <r>
      <t xml:space="preserve">SpielerIn war Mitglied des </t>
    </r>
    <r>
      <rPr>
        <b/>
        <sz val="11"/>
        <rFont val="Arial Narrow"/>
        <family val="2"/>
      </rPr>
      <t>Elite</t>
    </r>
    <r>
      <rPr>
        <sz val="11"/>
        <rFont val="Arial Narrow"/>
        <family val="2"/>
      </rPr>
      <t>-</t>
    </r>
    <r>
      <rPr>
        <b/>
        <sz val="11"/>
        <rFont val="Arial Narrow"/>
        <family val="2"/>
      </rPr>
      <t xml:space="preserve">Nationalteams von Swiss Volley
</t>
    </r>
    <r>
      <rPr>
        <sz val="11"/>
        <rFont val="Arial Narrow"/>
        <family val="2"/>
      </rPr>
      <t xml:space="preserve">(im betreffenden Jahr je mind. 1 Länderspiel u./od. mind. 75% der Aktivitäten; </t>
    </r>
    <r>
      <rPr>
        <i/>
        <sz val="11"/>
        <rFont val="Arial Narrow"/>
        <family val="2"/>
      </rPr>
      <t>ist nachprüfbar durch Swiss Volley)</t>
    </r>
  </si>
  <si>
    <t xml:space="preserve">Ja, das sehe ich schon so, denn es heisst ja explizit, dass er in der vorangehenden Saison noch als Junior eingestuft war, </t>
  </si>
  <si>
    <t>konkret muss er also in der Saison 11/12 noch Junior gewesen sein, damit er für den Transfer 12/13 die Ausbildungsentschädigung einfordern kann.</t>
  </si>
  <si>
    <t>VR Art. 66 (Antwort von Alain Fischbacher, 3.8.2012)</t>
  </si>
  <si>
    <r>
      <t>Jahrgang (z.B. "</t>
    </r>
    <r>
      <rPr>
        <sz val="11"/>
        <color indexed="10"/>
        <rFont val="Arial Narrow"/>
        <family val="2"/>
      </rPr>
      <t>1996</t>
    </r>
    <r>
      <rPr>
        <sz val="11"/>
        <rFont val="Arial Narrow"/>
        <family val="2"/>
      </rPr>
      <t>")</t>
    </r>
  </si>
  <si>
    <t>Hier das aktuelle Jahr einfügen indem die Saison startet! Alles andere wird automatisch angepasst!</t>
  </si>
  <si>
    <t>letzter möglicher Nachwuchsjahrgang der eine Ausbildungsentschädigung auslöst.</t>
  </si>
  <si>
    <t>L'indemnité de formation est versée par le club d'origine receveur au club d'origine quitté.</t>
  </si>
  <si>
    <t>Calcul de l'indemnité de formation pour les transferts des joueurs et joueuses de la relève dans les ligues nationales (1L / LNB / LNA)</t>
  </si>
  <si>
    <t>Changement de club</t>
  </si>
  <si>
    <t>transfert valable pour la saison:</t>
  </si>
  <si>
    <t>TS / GRE</t>
  </si>
  <si>
    <t>EN relève</t>
  </si>
  <si>
    <t>EN élite</t>
  </si>
  <si>
    <t>LNB</t>
  </si>
  <si>
    <t>LNA</t>
  </si>
  <si>
    <r>
      <t xml:space="preserve">Année de naissance </t>
    </r>
    <r>
      <rPr>
        <sz val="11"/>
        <rFont val="Arial Narrow"/>
        <family val="2"/>
      </rPr>
      <t xml:space="preserve">de l'athlète </t>
    </r>
    <r>
      <rPr>
        <i/>
        <sz val="11"/>
        <rFont val="Arial Narrow"/>
        <family val="2"/>
      </rPr>
      <t>(entrer 4 chiffres svp)</t>
    </r>
  </si>
  <si>
    <r>
      <t>Club d'origine quitté</t>
    </r>
    <r>
      <rPr>
        <sz val="11"/>
        <rFont val="Arial Narrow"/>
        <family val="2"/>
      </rPr>
      <t xml:space="preserve"> ayant droit à une indemnité de formation </t>
    </r>
    <r>
      <rPr>
        <b/>
        <sz val="11"/>
        <rFont val="Arial Narrow"/>
        <family val="2"/>
      </rPr>
      <t>(nom du club)</t>
    </r>
  </si>
  <si>
    <r>
      <t xml:space="preserve">Carrière de l'athlète </t>
    </r>
    <r>
      <rPr>
        <sz val="12"/>
        <rFont val="Arial Narrow"/>
        <family val="2"/>
      </rPr>
      <t xml:space="preserve">(pour les </t>
    </r>
    <r>
      <rPr>
        <b/>
        <sz val="12"/>
        <rFont val="Arial Narrow"/>
        <family val="2"/>
      </rPr>
      <t>4</t>
    </r>
    <r>
      <rPr>
        <sz val="12"/>
        <rFont val="Arial Narrow"/>
        <family val="2"/>
      </rPr>
      <t xml:space="preserve"> saisons avant le transfert)</t>
    </r>
  </si>
  <si>
    <r>
      <t xml:space="preserve">A quel(s) championnat(s) l'athlèthe a-t-il/elle participé avec le </t>
    </r>
    <r>
      <rPr>
        <b/>
        <sz val="11"/>
        <color indexed="18"/>
        <rFont val="Arial Narrow"/>
        <family val="2"/>
      </rPr>
      <t>club d'origine quitté</t>
    </r>
    <r>
      <rPr>
        <sz val="11"/>
        <rFont val="Arial Narrow"/>
        <family val="2"/>
      </rPr>
      <t>?</t>
    </r>
  </si>
  <si>
    <r>
      <t xml:space="preserve">L'athlète était membre d'un </t>
    </r>
    <r>
      <rPr>
        <b/>
        <sz val="11"/>
        <rFont val="Arial Narrow"/>
        <family val="2"/>
      </rPr>
      <t xml:space="preserve">cadre national de la relève de Swiss Volley
</t>
    </r>
    <r>
      <rPr>
        <sz val="11"/>
        <rFont val="Arial Narrow"/>
        <family val="2"/>
      </rPr>
      <t>(min. 1 match international et/ou min. 75% des activités pour l'année concernée; peut être contrôlé par Swiss Volley!</t>
    </r>
    <r>
      <rPr>
        <i/>
        <sz val="11"/>
        <rFont val="Arial Narrow"/>
        <family val="2"/>
      </rPr>
      <t>)</t>
    </r>
  </si>
  <si>
    <r>
      <t xml:space="preserve">L'athlète était membre du </t>
    </r>
    <r>
      <rPr>
        <b/>
        <sz val="11"/>
        <rFont val="Arial Narrow"/>
        <family val="2"/>
      </rPr>
      <t xml:space="preserve">cadre national élite de Swiss Volley
</t>
    </r>
    <r>
      <rPr>
        <sz val="11"/>
        <rFont val="Arial Narrow"/>
        <family val="2"/>
      </rPr>
      <t>(min. 1 match international et/ou min. 75% des activités pour l'année concernée; peut être contrôlé par Swiss Volley!</t>
    </r>
    <r>
      <rPr>
        <i/>
        <sz val="11"/>
        <rFont val="Arial Narrow"/>
        <family val="2"/>
      </rPr>
      <t>)</t>
    </r>
  </si>
  <si>
    <r>
      <t>Entrer "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>" ds case corresp.</t>
    </r>
  </si>
  <si>
    <t>club d'origine quitté</t>
  </si>
  <si>
    <t>nouveau club d'origine</t>
  </si>
  <si>
    <r>
      <t>L'athlète est transféré(e) vers le</t>
    </r>
    <r>
      <rPr>
        <b/>
        <sz val="11"/>
        <color indexed="36"/>
        <rFont val="Arial Narrow"/>
        <family val="2"/>
      </rPr>
      <t xml:space="preserve"> </t>
    </r>
    <r>
      <rPr>
        <b/>
        <sz val="11"/>
        <color indexed="16"/>
        <rFont val="Arial Narrow"/>
        <family val="2"/>
      </rPr>
      <t>nouveau club d'origine</t>
    </r>
    <r>
      <rPr>
        <b/>
        <sz val="11"/>
        <color indexed="36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dans la ligue suivante…
</t>
    </r>
    <r>
      <rPr>
        <i/>
        <sz val="11"/>
        <rFont val="Arial Narrow"/>
        <family val="2"/>
      </rPr>
      <t xml:space="preserve">(ligue supérieure dans laquelle il/elle devrait jouer: svp, entrer le chiffre  "1" </t>
    </r>
    <r>
      <rPr>
        <i/>
        <u/>
        <sz val="11"/>
        <rFont val="Arial Narrow"/>
        <family val="2"/>
      </rPr>
      <t>uniquement dans une case</t>
    </r>
    <r>
      <rPr>
        <i/>
        <sz val="11"/>
        <rFont val="Arial Narrow"/>
        <family val="2"/>
      </rPr>
      <t>)</t>
    </r>
  </si>
  <si>
    <r>
      <t xml:space="preserve">Transfert vers un nouveau club d'origine: </t>
    </r>
    <r>
      <rPr>
        <b/>
        <sz val="11"/>
        <rFont val="Arial Narrow"/>
        <family val="2"/>
      </rPr>
      <t>Nom du</t>
    </r>
    <r>
      <rPr>
        <b/>
        <sz val="11"/>
        <color rgb="FF900000"/>
        <rFont val="Arial Narrow"/>
        <family val="2"/>
      </rPr>
      <t xml:space="preserve"> nouveau cl</t>
    </r>
    <r>
      <rPr>
        <b/>
        <sz val="11"/>
        <color indexed="16"/>
        <rFont val="Arial Narrow"/>
        <family val="2"/>
      </rPr>
      <t xml:space="preserve">ub </t>
    </r>
    <r>
      <rPr>
        <b/>
        <sz val="11"/>
        <color rgb="FF900000"/>
        <rFont val="Arial Narrow"/>
        <family val="2"/>
      </rPr>
      <t>d'origine</t>
    </r>
  </si>
  <si>
    <r>
      <t>L'athlète était membre d'une "</t>
    </r>
    <r>
      <rPr>
        <b/>
        <sz val="11"/>
        <rFont val="Arial Narrow"/>
        <family val="2"/>
      </rPr>
      <t>Talent School</t>
    </r>
    <r>
      <rPr>
        <sz val="11"/>
        <rFont val="Arial Narrow"/>
        <family val="2"/>
      </rPr>
      <t>" ou d'un "</t>
    </r>
    <r>
      <rPr>
        <b/>
        <sz val="11"/>
        <rFont val="Arial Narrow"/>
        <family val="2"/>
      </rPr>
      <t>Groupe d'entrainement régional"</t>
    </r>
    <r>
      <rPr>
        <sz val="11"/>
        <rFont val="Arial Narrow"/>
        <family val="2"/>
      </rPr>
      <t xml:space="preserve"> reconnu par Swiss Volley. (sur la liste officielle des cadres de l'année concernée; peut être contrôlé par Swiss Volley)</t>
    </r>
  </si>
  <si>
    <t>Swiss Volley / NKI / 2018</t>
  </si>
  <si>
    <t>V1.1</t>
  </si>
  <si>
    <t>Anpassung Berechnung der gültigen Jahrgänge</t>
  </si>
  <si>
    <t>V1.2</t>
  </si>
  <si>
    <t>Anpassung Bezeichnung der Saison</t>
  </si>
  <si>
    <t>!!GELBE ZELLE AUSFÜLLEN!!</t>
  </si>
  <si>
    <t xml:space="preserve">Aktuelles Jahr ("JJJJ"), in dem die Saison endet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</si>
</sst>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1"/>
      <color indexed="10"/>
      <name val="Arial Narrow"/>
      <family val="2"/>
    </font>
    <font>
      <b/>
      <sz val="10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color indexed="60"/>
      <name val="Arial Narrow"/>
      <family val="2"/>
    </font>
    <font>
      <b/>
      <sz val="10"/>
      <color indexed="12"/>
      <name val="Arial Narrow"/>
      <family val="2"/>
    </font>
    <font>
      <b/>
      <sz val="12"/>
      <color indexed="9"/>
      <name val="Arial Narrow"/>
      <family val="2"/>
    </font>
    <font>
      <sz val="10"/>
      <color indexed="9"/>
      <name val="Arial Narrow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8"/>
      <name val="Arial Narrow"/>
      <family val="2"/>
    </font>
    <font>
      <sz val="11"/>
      <color indexed="16"/>
      <name val="Arial Narrow"/>
      <family val="2"/>
    </font>
    <font>
      <b/>
      <sz val="11"/>
      <color indexed="60"/>
      <name val="Arial Narrow"/>
      <family val="2"/>
    </font>
    <font>
      <sz val="12"/>
      <name val="Arial"/>
      <family val="2"/>
    </font>
    <font>
      <b/>
      <sz val="12"/>
      <name val="Arial Narrow"/>
      <family val="2"/>
    </font>
    <font>
      <b/>
      <sz val="14"/>
      <color indexed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indexed="16"/>
      <name val="Arial Narrow"/>
      <family val="2"/>
    </font>
    <font>
      <b/>
      <sz val="11"/>
      <color indexed="18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sz val="10"/>
      <color indexed="10"/>
      <name val="Arial Narrow"/>
      <family val="2"/>
    </font>
    <font>
      <b/>
      <sz val="9"/>
      <color indexed="10"/>
      <name val="Arial Narrow"/>
      <family val="2"/>
    </font>
    <font>
      <b/>
      <sz val="11"/>
      <color indexed="16"/>
      <name val="Arial Narrow"/>
      <family val="2"/>
    </font>
    <font>
      <sz val="12"/>
      <color indexed="16"/>
      <name val="Arial Narrow"/>
      <family val="2"/>
    </font>
    <font>
      <b/>
      <sz val="11"/>
      <color indexed="9"/>
      <name val="Arial Narrow"/>
      <family val="2"/>
    </font>
    <font>
      <sz val="8"/>
      <color indexed="9"/>
      <name val="Arial"/>
      <family val="2"/>
    </font>
    <font>
      <b/>
      <sz val="12"/>
      <color indexed="16"/>
      <name val="Arial Narrow"/>
      <family val="2"/>
    </font>
    <font>
      <b/>
      <sz val="11"/>
      <color indexed="16"/>
      <name val="Arial Narrow"/>
      <family val="2"/>
    </font>
    <font>
      <i/>
      <u/>
      <sz val="11"/>
      <name val="Arial Narrow"/>
      <family val="2"/>
    </font>
    <font>
      <b/>
      <i/>
      <sz val="11"/>
      <name val="Arial Narrow"/>
      <family val="2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b/>
      <sz val="10"/>
      <color indexed="16"/>
      <name val="Arial Narrow"/>
      <family val="2"/>
    </font>
    <font>
      <sz val="10"/>
      <name val="Arial"/>
      <family val="2"/>
    </font>
    <font>
      <b/>
      <sz val="9"/>
      <color indexed="62"/>
      <name val="Arial Narrow"/>
      <family val="2"/>
    </font>
    <font>
      <b/>
      <sz val="14"/>
      <color indexed="10"/>
      <name val="Arial Narrow"/>
      <family val="2"/>
    </font>
    <font>
      <sz val="11"/>
      <color indexed="1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sz val="8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i/>
      <sz val="8"/>
      <color rgb="FFFF0000"/>
      <name val="Arial"/>
      <family val="2"/>
    </font>
    <font>
      <sz val="10"/>
      <color theme="0"/>
      <name val="Arial Narrow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3.5"/>
      <color indexed="9"/>
      <name val="Arial Narrow"/>
      <family val="2"/>
    </font>
    <font>
      <sz val="11"/>
      <color rgb="FF990000"/>
      <name val="Arial Narrow"/>
      <family val="2"/>
    </font>
    <font>
      <b/>
      <sz val="11"/>
      <color indexed="36"/>
      <name val="Arial Narrow"/>
      <family val="2"/>
    </font>
    <font>
      <b/>
      <sz val="11"/>
      <color rgb="FF900000"/>
      <name val="Arial Narrow"/>
      <family val="2"/>
    </font>
    <font>
      <sz val="12"/>
      <color rgb="FFFF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60" fillId="0" borderId="0" applyFont="0" applyFill="0" applyBorder="0" applyAlignment="0" applyProtection="0"/>
  </cellStyleXfs>
  <cellXfs count="224">
    <xf numFmtId="0" fontId="0" fillId="0" borderId="0" xfId="0"/>
    <xf numFmtId="0" fontId="5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28" fillId="2" borderId="2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33" fillId="2" borderId="0" xfId="0" applyFont="1" applyFill="1" applyAlignment="1" applyProtection="1">
      <alignment horizontal="left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left" vertical="center" wrapText="1"/>
      <protection hidden="1"/>
    </xf>
    <xf numFmtId="9" fontId="5" fillId="2" borderId="7" xfId="1" applyFont="1" applyFill="1" applyBorder="1" applyAlignment="1" applyProtection="1">
      <alignment horizontal="left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9" xfId="0" quotePrefix="1" applyFont="1" applyFill="1" applyBorder="1" applyAlignment="1" applyProtection="1">
      <alignment horizontal="center" vertical="center" wrapText="1"/>
      <protection hidden="1"/>
    </xf>
    <xf numFmtId="0" fontId="5" fillId="2" borderId="10" xfId="0" quotePrefix="1" applyFont="1" applyFill="1" applyBorder="1" applyAlignment="1" applyProtection="1">
      <alignment horizontal="center" vertical="center" wrapText="1"/>
      <protection hidden="1"/>
    </xf>
    <xf numFmtId="0" fontId="5" fillId="2" borderId="11" xfId="0" quotePrefix="1" applyFont="1" applyFill="1" applyBorder="1" applyAlignment="1" applyProtection="1">
      <alignment horizontal="center" vertical="center" wrapText="1"/>
      <protection hidden="1"/>
    </xf>
    <xf numFmtId="0" fontId="7" fillId="5" borderId="12" xfId="0" applyFont="1" applyFill="1" applyBorder="1" applyAlignment="1" applyProtection="1">
      <alignment horizontal="left" vertical="center"/>
      <protection hidden="1"/>
    </xf>
    <xf numFmtId="0" fontId="7" fillId="5" borderId="13" xfId="0" applyFont="1" applyFill="1" applyBorder="1" applyAlignment="1" applyProtection="1">
      <alignment horizontal="left" vertical="center"/>
      <protection hidden="1"/>
    </xf>
    <xf numFmtId="0" fontId="7" fillId="5" borderId="7" xfId="0" applyFont="1" applyFill="1" applyBorder="1" applyAlignment="1" applyProtection="1">
      <alignment horizontal="left" vertical="center"/>
      <protection hidden="1"/>
    </xf>
    <xf numFmtId="0" fontId="0" fillId="2" borderId="14" xfId="0" applyFill="1" applyBorder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37" fillId="6" borderId="19" xfId="0" applyFont="1" applyFill="1" applyBorder="1" applyAlignment="1" applyProtection="1">
      <alignment horizontal="right" vertical="center"/>
      <protection hidden="1"/>
    </xf>
    <xf numFmtId="3" fontId="25" fillId="7" borderId="1" xfId="0" applyNumberFormat="1" applyFont="1" applyFill="1" applyBorder="1" applyAlignment="1" applyProtection="1">
      <alignment horizontal="right"/>
      <protection hidden="1"/>
    </xf>
    <xf numFmtId="0" fontId="43" fillId="8" borderId="0" xfId="0" applyFont="1" applyFill="1" applyAlignment="1" applyProtection="1">
      <alignment horizontal="left" vertical="center"/>
      <protection hidden="1"/>
    </xf>
    <xf numFmtId="0" fontId="40" fillId="2" borderId="0" xfId="0" applyFont="1" applyFill="1" applyAlignment="1" applyProtection="1">
      <alignment horizontal="center"/>
      <protection hidden="1"/>
    </xf>
    <xf numFmtId="0" fontId="0" fillId="2" borderId="20" xfId="0" applyFill="1" applyBorder="1" applyProtection="1">
      <protection hidden="1"/>
    </xf>
    <xf numFmtId="0" fontId="5" fillId="2" borderId="21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/>
      <protection hidden="1"/>
    </xf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0" borderId="0" xfId="0" applyProtection="1"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16" fillId="6" borderId="0" xfId="0" applyFont="1" applyFill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0" fontId="38" fillId="6" borderId="0" xfId="0" applyFont="1" applyFill="1" applyAlignment="1" applyProtection="1">
      <alignment horizontal="right" vertical="center"/>
      <protection hidden="1"/>
    </xf>
    <xf numFmtId="0" fontId="0" fillId="6" borderId="0" xfId="0" applyFill="1" applyAlignment="1" applyProtection="1">
      <alignment vertical="center"/>
      <protection hidden="1"/>
    </xf>
    <xf numFmtId="0" fontId="0" fillId="2" borderId="24" xfId="0" applyFill="1" applyBorder="1" applyAlignment="1" applyProtection="1">
      <alignment vertical="center"/>
      <protection hidden="1"/>
    </xf>
    <xf numFmtId="0" fontId="0" fillId="2" borderId="23" xfId="0" applyFill="1" applyBorder="1" applyProtection="1">
      <protection hidden="1"/>
    </xf>
    <xf numFmtId="0" fontId="15" fillId="2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0" fillId="2" borderId="24" xfId="0" applyFill="1" applyBorder="1" applyProtection="1">
      <protection hidden="1"/>
    </xf>
    <xf numFmtId="0" fontId="24" fillId="2" borderId="23" xfId="0" applyFont="1" applyFill="1" applyBorder="1" applyAlignment="1" applyProtection="1">
      <alignment vertical="center"/>
      <protection hidden="1"/>
    </xf>
    <xf numFmtId="0" fontId="25" fillId="5" borderId="0" xfId="0" applyFont="1" applyFill="1" applyAlignment="1" applyProtection="1">
      <alignment vertical="center" wrapText="1"/>
      <protection hidden="1"/>
    </xf>
    <xf numFmtId="0" fontId="37" fillId="6" borderId="25" xfId="0" applyFont="1" applyFill="1" applyBorder="1" applyAlignment="1" applyProtection="1">
      <alignment vertical="center"/>
      <protection hidden="1"/>
    </xf>
    <xf numFmtId="0" fontId="37" fillId="6" borderId="25" xfId="0" applyFont="1" applyFill="1" applyBorder="1" applyAlignment="1" applyProtection="1">
      <alignment horizontal="right" vertical="center"/>
      <protection hidden="1"/>
    </xf>
    <xf numFmtId="0" fontId="37" fillId="6" borderId="19" xfId="0" quotePrefix="1" applyFont="1" applyFill="1" applyBorder="1" applyAlignment="1" applyProtection="1">
      <alignment horizontal="center" vertical="center"/>
      <protection hidden="1"/>
    </xf>
    <xf numFmtId="0" fontId="24" fillId="5" borderId="0" xfId="0" applyFont="1" applyFill="1" applyAlignment="1" applyProtection="1">
      <alignment vertical="center"/>
      <protection hidden="1"/>
    </xf>
    <xf numFmtId="0" fontId="24" fillId="2" borderId="24" xfId="0" applyFont="1" applyFill="1" applyBorder="1" applyAlignment="1" applyProtection="1">
      <alignment vertical="center"/>
      <protection hidden="1"/>
    </xf>
    <xf numFmtId="0" fontId="24" fillId="2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2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26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28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30" fillId="2" borderId="26" xfId="0" applyFont="1" applyFill="1" applyBorder="1" applyAlignment="1" applyProtection="1">
      <alignment vertical="center" wrapText="1"/>
      <protection hidden="1"/>
    </xf>
    <xf numFmtId="0" fontId="10" fillId="9" borderId="1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wrapText="1"/>
      <protection hidden="1"/>
    </xf>
    <xf numFmtId="0" fontId="28" fillId="2" borderId="26" xfId="0" applyFont="1" applyFill="1" applyBorder="1" applyAlignment="1" applyProtection="1">
      <alignment vertical="center" wrapText="1"/>
      <protection hidden="1"/>
    </xf>
    <xf numFmtId="0" fontId="45" fillId="3" borderId="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23" fillId="2" borderId="2" xfId="0" applyFont="1" applyFill="1" applyBorder="1" applyAlignment="1" applyProtection="1">
      <alignment horizontal="left"/>
      <protection hidden="1"/>
    </xf>
    <xf numFmtId="0" fontId="11" fillId="10" borderId="27" xfId="0" applyFont="1" applyFill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20" fillId="2" borderId="3" xfId="0" applyNumberFormat="1" applyFont="1" applyFill="1" applyBorder="1" applyAlignment="1" applyProtection="1">
      <alignment horizontal="left" vertical="center"/>
      <protection hidden="1"/>
    </xf>
    <xf numFmtId="0" fontId="44" fillId="9" borderId="1" xfId="0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Alignment="1" applyProtection="1">
      <alignment horizontal="left" vertical="center"/>
      <protection hidden="1"/>
    </xf>
    <xf numFmtId="0" fontId="33" fillId="2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7" fillId="8" borderId="0" xfId="0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3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right"/>
      <protection hidden="1"/>
    </xf>
    <xf numFmtId="0" fontId="7" fillId="8" borderId="0" xfId="0" applyFont="1" applyFill="1" applyAlignment="1" applyProtection="1">
      <alignment horizontal="left"/>
      <protection hidden="1"/>
    </xf>
    <xf numFmtId="1" fontId="25" fillId="8" borderId="0" xfId="0" applyNumberFormat="1" applyFont="1" applyFill="1" applyAlignment="1" applyProtection="1">
      <alignment horizontal="right"/>
      <protection hidden="1"/>
    </xf>
    <xf numFmtId="0" fontId="32" fillId="8" borderId="0" xfId="0" quotePrefix="1" applyFont="1" applyFill="1" applyAlignment="1" applyProtection="1">
      <alignment horizontal="right" vertical="center" wrapText="1"/>
      <protection hidden="1"/>
    </xf>
    <xf numFmtId="0" fontId="7" fillId="8" borderId="0" xfId="0" applyFont="1" applyFill="1" applyAlignment="1" applyProtection="1">
      <alignment horizontal="left" vertical="center"/>
      <protection hidden="1"/>
    </xf>
    <xf numFmtId="0" fontId="0" fillId="2" borderId="28" xfId="0" applyFill="1" applyBorder="1" applyProtection="1">
      <protection hidden="1"/>
    </xf>
    <xf numFmtId="0" fontId="5" fillId="2" borderId="29" xfId="0" applyFont="1" applyFill="1" applyBorder="1" applyProtection="1">
      <protection hidden="1"/>
    </xf>
    <xf numFmtId="0" fontId="5" fillId="2" borderId="29" xfId="0" applyFont="1" applyFill="1" applyBorder="1" applyAlignment="1" applyProtection="1">
      <alignment horizontal="center"/>
      <protection hidden="1"/>
    </xf>
    <xf numFmtId="0" fontId="0" fillId="2" borderId="29" xfId="0" applyFill="1" applyBorder="1" applyAlignment="1" applyProtection="1">
      <alignment horizontal="center"/>
      <protection hidden="1"/>
    </xf>
    <xf numFmtId="0" fontId="0" fillId="2" borderId="29" xfId="0" applyFill="1" applyBorder="1" applyProtection="1">
      <protection hidden="1"/>
    </xf>
    <xf numFmtId="0" fontId="0" fillId="0" borderId="30" xfId="0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0" fillId="2" borderId="2" xfId="0" applyFont="1" applyFill="1" applyBorder="1" applyAlignment="1" applyProtection="1">
      <alignment horizontal="center" vertical="center"/>
      <protection hidden="1"/>
    </xf>
    <xf numFmtId="0" fontId="26" fillId="11" borderId="0" xfId="0" applyFont="1" applyFill="1" applyAlignment="1" applyProtection="1">
      <alignment vertical="center"/>
      <protection hidden="1"/>
    </xf>
    <xf numFmtId="0" fontId="16" fillId="11" borderId="0" xfId="0" applyFont="1" applyFill="1" applyAlignment="1" applyProtection="1">
      <alignment horizontal="center" vertical="center"/>
      <protection hidden="1"/>
    </xf>
    <xf numFmtId="0" fontId="17" fillId="11" borderId="0" xfId="0" applyFont="1" applyFill="1" applyAlignment="1" applyProtection="1">
      <alignment horizontal="center" vertical="center"/>
      <protection hidden="1"/>
    </xf>
    <xf numFmtId="0" fontId="38" fillId="11" borderId="0" xfId="0" applyFont="1" applyFill="1" applyAlignment="1" applyProtection="1">
      <alignment horizontal="right" vertical="center"/>
      <protection hidden="1"/>
    </xf>
    <xf numFmtId="0" fontId="0" fillId="11" borderId="0" xfId="0" applyFill="1" applyAlignment="1" applyProtection="1">
      <alignment vertical="center"/>
      <protection hidden="1"/>
    </xf>
    <xf numFmtId="0" fontId="37" fillId="11" borderId="25" xfId="0" applyFont="1" applyFill="1" applyBorder="1" applyAlignment="1" applyProtection="1">
      <alignment vertical="center"/>
      <protection hidden="1"/>
    </xf>
    <xf numFmtId="0" fontId="37" fillId="11" borderId="25" xfId="0" applyFont="1" applyFill="1" applyBorder="1" applyAlignment="1" applyProtection="1">
      <alignment horizontal="right" vertical="center"/>
      <protection hidden="1"/>
    </xf>
    <xf numFmtId="0" fontId="37" fillId="11" borderId="19" xfId="0" applyFont="1" applyFill="1" applyBorder="1" applyAlignment="1" applyProtection="1">
      <alignment horizontal="right" vertical="center"/>
      <protection hidden="1"/>
    </xf>
    <xf numFmtId="0" fontId="37" fillId="11" borderId="19" xfId="0" quotePrefix="1" applyFont="1" applyFill="1" applyBorder="1" applyAlignment="1" applyProtection="1">
      <alignment horizontal="center" vertical="center"/>
      <protection hidden="1"/>
    </xf>
    <xf numFmtId="0" fontId="37" fillId="11" borderId="31" xfId="0" applyFont="1" applyFill="1" applyBorder="1" applyAlignment="1" applyProtection="1">
      <alignment horizontal="left" vertical="center"/>
      <protection hidden="1"/>
    </xf>
    <xf numFmtId="0" fontId="44" fillId="9" borderId="1" xfId="0" applyFont="1" applyFill="1" applyBorder="1" applyAlignment="1" applyProtection="1">
      <alignment horizontal="right" vertical="center"/>
      <protection hidden="1"/>
    </xf>
    <xf numFmtId="0" fontId="47" fillId="2" borderId="0" xfId="0" applyFont="1" applyFill="1" applyAlignment="1" applyProtection="1">
      <alignment horizontal="right" vertical="center"/>
      <protection hidden="1"/>
    </xf>
    <xf numFmtId="0" fontId="44" fillId="4" borderId="1" xfId="0" applyFont="1" applyFill="1" applyBorder="1" applyAlignment="1" applyProtection="1">
      <alignment horizontal="right" vertical="center"/>
      <protection hidden="1"/>
    </xf>
    <xf numFmtId="0" fontId="48" fillId="2" borderId="0" xfId="0" quotePrefix="1" applyFont="1" applyFill="1" applyAlignment="1" applyProtection="1">
      <alignment horizontal="right"/>
      <protection hidden="1"/>
    </xf>
    <xf numFmtId="0" fontId="31" fillId="9" borderId="27" xfId="0" applyFont="1" applyFill="1" applyBorder="1" applyAlignment="1" applyProtection="1">
      <alignment horizontal="center"/>
      <protection hidden="1"/>
    </xf>
    <xf numFmtId="0" fontId="5" fillId="9" borderId="27" xfId="0" applyFont="1" applyFill="1" applyBorder="1" applyAlignment="1" applyProtection="1">
      <alignment horizontal="center"/>
      <protection hidden="1"/>
    </xf>
    <xf numFmtId="0" fontId="31" fillId="4" borderId="27" xfId="0" applyFont="1" applyFill="1" applyBorder="1" applyAlignment="1" applyProtection="1">
      <alignment horizontal="center"/>
      <protection hidden="1"/>
    </xf>
    <xf numFmtId="0" fontId="5" fillId="4" borderId="27" xfId="0" applyFont="1" applyFill="1" applyBorder="1" applyAlignment="1" applyProtection="1">
      <alignment horizontal="center"/>
      <protection hidden="1"/>
    </xf>
    <xf numFmtId="0" fontId="8" fillId="12" borderId="1" xfId="0" applyFont="1" applyFill="1" applyBorder="1" applyAlignment="1" applyProtection="1">
      <alignment horizontal="center" vertical="center"/>
      <protection hidden="1"/>
    </xf>
    <xf numFmtId="0" fontId="31" fillId="12" borderId="27" xfId="0" applyFont="1" applyFill="1" applyBorder="1" applyAlignment="1" applyProtection="1">
      <alignment horizontal="center"/>
      <protection hidden="1"/>
    </xf>
    <xf numFmtId="0" fontId="5" fillId="12" borderId="27" xfId="0" applyFont="1" applyFill="1" applyBorder="1" applyAlignment="1" applyProtection="1">
      <alignment horizont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31" fillId="13" borderId="27" xfId="0" applyFont="1" applyFill="1" applyBorder="1" applyAlignment="1" applyProtection="1">
      <alignment horizontal="center"/>
      <protection hidden="1"/>
    </xf>
    <xf numFmtId="0" fontId="44" fillId="12" borderId="1" xfId="0" applyFont="1" applyFill="1" applyBorder="1" applyAlignment="1" applyProtection="1">
      <alignment horizontal="right" vertical="center"/>
      <protection hidden="1"/>
    </xf>
    <xf numFmtId="0" fontId="44" fillId="13" borderId="1" xfId="0" applyFont="1" applyFill="1" applyBorder="1" applyAlignment="1" applyProtection="1">
      <alignment horizontal="right" vertical="center"/>
      <protection hidden="1"/>
    </xf>
    <xf numFmtId="0" fontId="52" fillId="2" borderId="0" xfId="0" applyFont="1" applyFill="1" applyProtection="1">
      <protection hidden="1"/>
    </xf>
    <xf numFmtId="0" fontId="52" fillId="2" borderId="3" xfId="0" applyFont="1" applyFill="1" applyBorder="1" applyProtection="1">
      <protection hidden="1"/>
    </xf>
    <xf numFmtId="0" fontId="52" fillId="0" borderId="0" xfId="0" applyFont="1"/>
    <xf numFmtId="0" fontId="53" fillId="14" borderId="32" xfId="0" applyFont="1" applyFill="1" applyBorder="1" applyProtection="1">
      <protection hidden="1"/>
    </xf>
    <xf numFmtId="0" fontId="54" fillId="14" borderId="33" xfId="0" applyFont="1" applyFill="1" applyBorder="1" applyProtection="1">
      <protection hidden="1"/>
    </xf>
    <xf numFmtId="0" fontId="54" fillId="14" borderId="34" xfId="0" applyFont="1" applyFill="1" applyBorder="1" applyProtection="1">
      <protection hidden="1"/>
    </xf>
    <xf numFmtId="0" fontId="54" fillId="14" borderId="35" xfId="0" applyFont="1" applyFill="1" applyBorder="1" applyAlignment="1">
      <alignment vertical="center"/>
    </xf>
    <xf numFmtId="0" fontId="54" fillId="14" borderId="0" xfId="0" applyFont="1" applyFill="1" applyProtection="1">
      <protection hidden="1"/>
    </xf>
    <xf numFmtId="0" fontId="54" fillId="14" borderId="36" xfId="0" applyFont="1" applyFill="1" applyBorder="1" applyProtection="1">
      <protection hidden="1"/>
    </xf>
    <xf numFmtId="0" fontId="54" fillId="14" borderId="37" xfId="0" applyFont="1" applyFill="1" applyBorder="1" applyAlignment="1">
      <alignment vertical="center"/>
    </xf>
    <xf numFmtId="0" fontId="54" fillId="14" borderId="2" xfId="0" applyFont="1" applyFill="1" applyBorder="1" applyProtection="1">
      <protection hidden="1"/>
    </xf>
    <xf numFmtId="0" fontId="54" fillId="14" borderId="38" xfId="0" applyFont="1" applyFill="1" applyBorder="1" applyProtection="1">
      <protection hidden="1"/>
    </xf>
    <xf numFmtId="0" fontId="55" fillId="14" borderId="14" xfId="0" applyFont="1" applyFill="1" applyBorder="1" applyProtection="1">
      <protection hidden="1"/>
    </xf>
    <xf numFmtId="0" fontId="55" fillId="14" borderId="0" xfId="0" applyFont="1" applyFill="1" applyProtection="1">
      <protection hidden="1"/>
    </xf>
    <xf numFmtId="0" fontId="50" fillId="5" borderId="39" xfId="0" applyFont="1" applyFill="1" applyBorder="1" applyAlignment="1" applyProtection="1">
      <alignment horizontal="center" vertical="center"/>
      <protection hidden="1"/>
    </xf>
    <xf numFmtId="0" fontId="50" fillId="5" borderId="40" xfId="0" applyFont="1" applyFill="1" applyBorder="1" applyAlignment="1" applyProtection="1">
      <alignment horizontal="center" vertical="center"/>
      <protection hidden="1"/>
    </xf>
    <xf numFmtId="0" fontId="50" fillId="5" borderId="37" xfId="0" applyFont="1" applyFill="1" applyBorder="1" applyAlignment="1" applyProtection="1">
      <alignment horizontal="center" vertical="center"/>
      <protection hidden="1"/>
    </xf>
    <xf numFmtId="0" fontId="50" fillId="5" borderId="41" xfId="0" applyFont="1" applyFill="1" applyBorder="1" applyAlignment="1" applyProtection="1">
      <alignment horizontal="center" vertical="center"/>
      <protection hidden="1"/>
    </xf>
    <xf numFmtId="0" fontId="50" fillId="5" borderId="42" xfId="0" applyFont="1" applyFill="1" applyBorder="1" applyAlignment="1" applyProtection="1">
      <alignment horizontal="center" vertical="center"/>
      <protection hidden="1"/>
    </xf>
    <xf numFmtId="0" fontId="50" fillId="5" borderId="27" xfId="0" applyFont="1" applyFill="1" applyBorder="1" applyAlignment="1" applyProtection="1">
      <alignment horizontal="center" vertical="center"/>
      <protection hidden="1"/>
    </xf>
    <xf numFmtId="0" fontId="50" fillId="5" borderId="25" xfId="0" applyFont="1" applyFill="1" applyBorder="1" applyAlignment="1" applyProtection="1">
      <alignment horizontal="center" vertical="center"/>
      <protection hidden="1"/>
    </xf>
    <xf numFmtId="0" fontId="50" fillId="5" borderId="43" xfId="0" applyFont="1" applyFill="1" applyBorder="1" applyAlignment="1" applyProtection="1">
      <alignment horizontal="center" vertical="center"/>
      <protection hidden="1"/>
    </xf>
    <xf numFmtId="0" fontId="50" fillId="5" borderId="8" xfId="0" applyFont="1" applyFill="1" applyBorder="1" applyAlignment="1" applyProtection="1">
      <alignment horizontal="center" vertical="center"/>
      <protection hidden="1"/>
    </xf>
    <xf numFmtId="0" fontId="50" fillId="5" borderId="9" xfId="0" applyFont="1" applyFill="1" applyBorder="1" applyAlignment="1" applyProtection="1">
      <alignment horizontal="center" vertical="center"/>
      <protection hidden="1"/>
    </xf>
    <xf numFmtId="0" fontId="50" fillId="5" borderId="10" xfId="0" applyFont="1" applyFill="1" applyBorder="1" applyAlignment="1" applyProtection="1">
      <alignment horizontal="center" vertical="center"/>
      <protection hidden="1"/>
    </xf>
    <xf numFmtId="0" fontId="50" fillId="5" borderId="11" xfId="0" applyFont="1" applyFill="1" applyBorder="1" applyAlignment="1" applyProtection="1">
      <alignment horizontal="center" vertical="center"/>
      <protection hidden="1"/>
    </xf>
    <xf numFmtId="0" fontId="51" fillId="2" borderId="0" xfId="0" applyFont="1" applyFill="1" applyAlignment="1" applyProtection="1">
      <alignment horizontal="left" vertical="center"/>
      <protection hidden="1"/>
    </xf>
    <xf numFmtId="0" fontId="51" fillId="2" borderId="0" xfId="0" applyFont="1" applyFill="1" applyAlignment="1" applyProtection="1">
      <alignment horizontal="left"/>
      <protection hidden="1"/>
    </xf>
    <xf numFmtId="1" fontId="37" fillId="6" borderId="19" xfId="0" applyNumberFormat="1" applyFont="1" applyFill="1" applyBorder="1" applyAlignment="1" applyProtection="1">
      <alignment horizontal="right" vertical="center"/>
      <protection hidden="1"/>
    </xf>
    <xf numFmtId="1" fontId="37" fillId="6" borderId="31" xfId="0" applyNumberFormat="1" applyFont="1" applyFill="1" applyBorder="1" applyAlignment="1" applyProtection="1">
      <alignment horizontal="left" vertical="center"/>
      <protection hidden="1"/>
    </xf>
    <xf numFmtId="1" fontId="5" fillId="10" borderId="47" xfId="0" applyNumberFormat="1" applyFont="1" applyFill="1" applyBorder="1" applyAlignment="1" applyProtection="1">
      <alignment horizontal="center" vertical="center" wrapText="1"/>
      <protection hidden="1"/>
    </xf>
    <xf numFmtId="1" fontId="18" fillId="10" borderId="48" xfId="0" applyNumberFormat="1" applyFont="1" applyFill="1" applyBorder="1" applyAlignment="1" applyProtection="1">
      <alignment horizontal="center" wrapText="1"/>
      <protection hidden="1"/>
    </xf>
    <xf numFmtId="1" fontId="8" fillId="8" borderId="48" xfId="0" applyNumberFormat="1" applyFont="1" applyFill="1" applyBorder="1" applyAlignment="1" applyProtection="1">
      <alignment horizontal="center" vertical="center" wrapText="1"/>
      <protection hidden="1"/>
    </xf>
    <xf numFmtId="1" fontId="8" fillId="8" borderId="40" xfId="0" applyNumberFormat="1" applyFont="1" applyFill="1" applyBorder="1" applyAlignment="1" applyProtection="1">
      <alignment horizontal="center" vertical="center" wrapText="1"/>
      <protection hidden="1"/>
    </xf>
    <xf numFmtId="0" fontId="56" fillId="2" borderId="14" xfId="0" applyFont="1" applyFill="1" applyBorder="1" applyProtection="1">
      <protection hidden="1"/>
    </xf>
    <xf numFmtId="0" fontId="57" fillId="2" borderId="0" xfId="0" applyFont="1" applyFill="1" applyAlignment="1" applyProtection="1">
      <alignment horizontal="right"/>
      <protection hidden="1"/>
    </xf>
    <xf numFmtId="0" fontId="57" fillId="2" borderId="0" xfId="0" applyFont="1" applyFill="1" applyAlignment="1" applyProtection="1">
      <alignment horizontal="left"/>
      <protection hidden="1"/>
    </xf>
    <xf numFmtId="0" fontId="5" fillId="13" borderId="25" xfId="0" applyFont="1" applyFill="1" applyBorder="1" applyAlignment="1" applyProtection="1">
      <alignment horizont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locked="0" hidden="1"/>
    </xf>
    <xf numFmtId="0" fontId="44" fillId="9" borderId="1" xfId="0" applyFont="1" applyFill="1" applyBorder="1" applyAlignment="1" applyProtection="1">
      <alignment horizontal="center" vertical="center"/>
      <protection locked="0" hidden="1"/>
    </xf>
    <xf numFmtId="0" fontId="8" fillId="4" borderId="1" xfId="0" applyFont="1" applyFill="1" applyBorder="1" applyAlignment="1" applyProtection="1">
      <alignment horizontal="center" vertical="center"/>
      <protection locked="0" hidden="1"/>
    </xf>
    <xf numFmtId="0" fontId="59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43" fontId="25" fillId="7" borderId="1" xfId="2" applyFont="1" applyFill="1" applyBorder="1" applyAlignment="1" applyProtection="1">
      <alignment horizontal="center"/>
      <protection hidden="1"/>
    </xf>
    <xf numFmtId="1" fontId="8" fillId="0" borderId="1" xfId="0" applyNumberFormat="1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7" fillId="2" borderId="26" xfId="0" applyFont="1" applyFill="1" applyBorder="1" applyAlignment="1" applyProtection="1">
      <alignment vertical="center" wrapText="1"/>
      <protection hidden="1"/>
    </xf>
    <xf numFmtId="0" fontId="7" fillId="2" borderId="2" xfId="0" applyFont="1" applyFill="1" applyBorder="1" applyAlignment="1" applyProtection="1">
      <alignment vertical="center" wrapText="1"/>
      <protection hidden="1"/>
    </xf>
    <xf numFmtId="0" fontId="33" fillId="14" borderId="3" xfId="0" applyFont="1" applyFill="1" applyBorder="1" applyAlignment="1" applyProtection="1">
      <alignment horizontal="center" vertical="center" wrapText="1"/>
      <protection hidden="1"/>
    </xf>
    <xf numFmtId="0" fontId="5" fillId="14" borderId="0" xfId="0" applyFont="1" applyFill="1" applyAlignment="1" applyProtection="1">
      <alignment horizontal="center"/>
      <protection hidden="1"/>
    </xf>
    <xf numFmtId="0" fontId="46" fillId="14" borderId="0" xfId="0" applyFont="1" applyFill="1" applyAlignment="1">
      <alignment horizontal="center" wrapText="1"/>
    </xf>
    <xf numFmtId="1" fontId="18" fillId="14" borderId="0" xfId="0" applyNumberFormat="1" applyFont="1" applyFill="1" applyAlignment="1" applyProtection="1">
      <alignment horizontal="center" wrapText="1"/>
      <protection hidden="1"/>
    </xf>
    <xf numFmtId="1" fontId="5" fillId="14" borderId="0" xfId="0" applyNumberFormat="1" applyFont="1" applyFill="1" applyAlignment="1" applyProtection="1">
      <alignment horizontal="center" vertical="center" wrapText="1"/>
      <protection hidden="1"/>
    </xf>
    <xf numFmtId="0" fontId="61" fillId="6" borderId="0" xfId="0" applyFont="1" applyFill="1" applyAlignment="1" applyProtection="1">
      <alignment vertical="center"/>
      <protection hidden="1"/>
    </xf>
    <xf numFmtId="0" fontId="11" fillId="5" borderId="0" xfId="0" applyFont="1" applyFill="1" applyAlignment="1" applyProtection="1">
      <alignment vertical="center" wrapText="1"/>
      <protection hidden="1"/>
    </xf>
    <xf numFmtId="0" fontId="62" fillId="2" borderId="0" xfId="0" applyFont="1" applyFill="1" applyAlignment="1" applyProtection="1">
      <alignment horizontal="left" vertical="center"/>
      <protection hidden="1"/>
    </xf>
    <xf numFmtId="0" fontId="6" fillId="2" borderId="26" xfId="0" applyFont="1" applyFill="1" applyBorder="1" applyAlignment="1" applyProtection="1">
      <alignment vertical="center" wrapText="1"/>
      <protection hidden="1"/>
    </xf>
    <xf numFmtId="1" fontId="5" fillId="10" borderId="48" xfId="0" applyNumberFormat="1" applyFont="1" applyFill="1" applyBorder="1" applyAlignment="1" applyProtection="1">
      <alignment horizontal="center" wrapText="1"/>
      <protection hidden="1"/>
    </xf>
    <xf numFmtId="1" fontId="6" fillId="0" borderId="1" xfId="0" applyNumberFormat="1" applyFont="1" applyBorder="1" applyAlignment="1" applyProtection="1">
      <alignment horizontal="center" vertical="center"/>
      <protection locked="0" hidden="1"/>
    </xf>
    <xf numFmtId="0" fontId="30" fillId="9" borderId="1" xfId="0" applyFont="1" applyFill="1" applyBorder="1" applyAlignment="1" applyProtection="1">
      <alignment horizontal="center" vertical="center"/>
      <protection locked="0" hidden="1"/>
    </xf>
    <xf numFmtId="0" fontId="35" fillId="3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9" fillId="15" borderId="1" xfId="0" applyNumberFormat="1" applyFont="1" applyFill="1" applyBorder="1" applyAlignment="1" applyProtection="1">
      <alignment horizontal="center" vertical="center"/>
      <protection locked="0"/>
    </xf>
    <xf numFmtId="0" fontId="58" fillId="2" borderId="0" xfId="0" applyFont="1" applyFill="1" applyProtection="1">
      <protection hidden="1"/>
    </xf>
    <xf numFmtId="1" fontId="65" fillId="0" borderId="1" xfId="0" applyNumberFormat="1" applyFont="1" applyBorder="1" applyAlignment="1" applyProtection="1">
      <alignment horizontal="center"/>
      <protection hidden="1"/>
    </xf>
    <xf numFmtId="0" fontId="32" fillId="8" borderId="0" xfId="0" quotePrefix="1" applyFont="1" applyFill="1" applyAlignment="1" applyProtection="1">
      <alignment horizontal="center" vertical="center" wrapText="1"/>
      <protection hidden="1"/>
    </xf>
    <xf numFmtId="0" fontId="12" fillId="8" borderId="0" xfId="0" applyFont="1" applyFill="1" applyAlignment="1" applyProtection="1">
      <alignment horizontal="right" vertical="center" wrapText="1"/>
      <protection hidden="1"/>
    </xf>
    <xf numFmtId="0" fontId="7" fillId="2" borderId="0" xfId="0" applyFont="1" applyFill="1" applyAlignment="1" applyProtection="1">
      <alignment vertical="top" wrapText="1"/>
      <protection hidden="1"/>
    </xf>
    <xf numFmtId="0" fontId="7" fillId="2" borderId="2" xfId="0" applyFont="1" applyFill="1" applyBorder="1" applyAlignment="1" applyProtection="1">
      <alignment vertical="top" wrapText="1"/>
      <protection hidden="1"/>
    </xf>
    <xf numFmtId="0" fontId="5" fillId="2" borderId="25" xfId="0" applyFont="1" applyFill="1" applyBorder="1" applyAlignment="1" applyProtection="1">
      <alignment horizontal="center" wrapText="1"/>
      <protection hidden="1"/>
    </xf>
    <xf numFmtId="0" fontId="46" fillId="0" borderId="19" xfId="0" applyFont="1" applyBorder="1" applyAlignment="1">
      <alignment horizontal="center" wrapText="1"/>
    </xf>
    <xf numFmtId="0" fontId="46" fillId="0" borderId="31" xfId="0" applyFont="1" applyBorder="1" applyAlignment="1">
      <alignment horizontal="center" wrapText="1"/>
    </xf>
    <xf numFmtId="0" fontId="58" fillId="2" borderId="0" xfId="0" applyFont="1" applyFill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 vertical="center" wrapText="1"/>
      <protection hidden="1"/>
    </xf>
    <xf numFmtId="0" fontId="12" fillId="8" borderId="0" xfId="0" applyFont="1" applyFill="1" applyAlignment="1" applyProtection="1">
      <alignment horizontal="center" vertical="center" wrapText="1"/>
      <protection hidden="1"/>
    </xf>
    <xf numFmtId="0" fontId="5" fillId="2" borderId="44" xfId="0" applyFont="1" applyFill="1" applyBorder="1" applyAlignment="1" applyProtection="1">
      <alignment horizontal="center" vertical="center" wrapText="1"/>
      <protection hidden="1"/>
    </xf>
    <xf numFmtId="0" fontId="5" fillId="2" borderId="45" xfId="0" applyFont="1" applyFill="1" applyBorder="1" applyAlignment="1" applyProtection="1">
      <alignment horizontal="center" vertical="center"/>
      <protection hidden="1"/>
    </xf>
    <xf numFmtId="0" fontId="5" fillId="2" borderId="46" xfId="0" applyFont="1" applyFill="1" applyBorder="1" applyAlignment="1" applyProtection="1">
      <alignment horizontal="center" vertical="center"/>
      <protection hidden="1"/>
    </xf>
    <xf numFmtId="0" fontId="28" fillId="2" borderId="0" xfId="0" applyFont="1" applyFill="1" applyAlignment="1" applyProtection="1">
      <alignment vertical="top" wrapText="1"/>
      <protection hidden="1"/>
    </xf>
    <xf numFmtId="0" fontId="28" fillId="2" borderId="2" xfId="0" applyFont="1" applyFill="1" applyBorder="1" applyAlignment="1" applyProtection="1">
      <alignment vertical="top" wrapText="1"/>
      <protection hidden="1"/>
    </xf>
    <xf numFmtId="0" fontId="12" fillId="8" borderId="0" xfId="0" applyFont="1" applyFill="1" applyAlignment="1" applyProtection="1">
      <alignment horizontal="left" vertical="center" wrapText="1"/>
      <protection hidden="1"/>
    </xf>
    <xf numFmtId="0" fontId="32" fillId="8" borderId="0" xfId="0" quotePrefix="1" applyFont="1" applyFill="1" applyAlignment="1" applyProtection="1">
      <alignment horizontal="left" vertical="center" wrapText="1"/>
      <protection hidden="1"/>
    </xf>
    <xf numFmtId="0" fontId="18" fillId="2" borderId="25" xfId="0" applyFont="1" applyFill="1" applyBorder="1" applyAlignment="1" applyProtection="1">
      <alignment horizontal="center" wrapText="1"/>
      <protection hidden="1"/>
    </xf>
    <xf numFmtId="0" fontId="1" fillId="0" borderId="19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352425</xdr:rowOff>
    </xdr:from>
    <xdr:to>
      <xdr:col>0</xdr:col>
      <xdr:colOff>457200</xdr:colOff>
      <xdr:row>3</xdr:row>
      <xdr:rowOff>142875</xdr:rowOff>
    </xdr:to>
    <xdr:sp macro="" textlink="">
      <xdr:nvSpPr>
        <xdr:cNvPr id="6174" name="Line 1">
          <a:extLst>
            <a:ext uri="{FF2B5EF4-FFF2-40B4-BE49-F238E27FC236}">
              <a16:creationId xmlns:a16="http://schemas.microsoft.com/office/drawing/2014/main" id="{00000000-0008-0000-0100-00001E180000}"/>
            </a:ext>
          </a:extLst>
        </xdr:cNvPr>
        <xdr:cNvSpPr>
          <a:spLocks noChangeShapeType="1"/>
        </xdr:cNvSpPr>
      </xdr:nvSpPr>
      <xdr:spPr bwMode="auto">
        <a:xfrm>
          <a:off x="457200" y="9715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10"/>
    <pageSetUpPr fitToPage="1"/>
  </sheetPr>
  <dimension ref="A1:O32"/>
  <sheetViews>
    <sheetView tabSelected="1" topLeftCell="B1" zoomScaleNormal="100" zoomScaleSheetLayoutView="100" workbookViewId="0">
      <selection activeCell="C6" sqref="C6"/>
    </sheetView>
  </sheetViews>
  <sheetFormatPr baseColWidth="10" defaultColWidth="11.42578125" defaultRowHeight="12.75" x14ac:dyDescent="0.2"/>
  <cols>
    <col min="1" max="1" width="1.85546875" style="50" customWidth="1"/>
    <col min="2" max="2" width="90.7109375" style="31" customWidth="1"/>
    <col min="3" max="3" width="19.42578125" style="110" customWidth="1"/>
    <col min="4" max="4" width="1" style="110" customWidth="1"/>
    <col min="5" max="8" width="4.85546875" style="110" customWidth="1"/>
    <col min="9" max="9" width="4.28515625" style="110" customWidth="1"/>
    <col min="10" max="10" width="6.140625" style="111" customWidth="1"/>
    <col min="11" max="11" width="17" style="50" customWidth="1"/>
    <col min="12" max="13" width="0.7109375" style="50" customWidth="1"/>
    <col min="14" max="14" width="1.85546875" style="50" customWidth="1"/>
    <col min="15" max="15" width="1.28515625" style="50" customWidth="1"/>
    <col min="16" max="16384" width="11.42578125" style="50"/>
  </cols>
  <sheetData>
    <row r="1" spans="1:15" ht="6" customHeight="1" thickTop="1" x14ac:dyDescent="0.2">
      <c r="A1" s="44"/>
      <c r="B1" s="45"/>
      <c r="C1" s="46"/>
      <c r="D1" s="46"/>
      <c r="E1" s="46"/>
      <c r="F1" s="46"/>
      <c r="G1" s="46"/>
      <c r="H1" s="46"/>
      <c r="I1" s="46"/>
      <c r="J1" s="47"/>
      <c r="K1" s="48"/>
      <c r="L1" s="48"/>
      <c r="M1" s="48"/>
      <c r="N1" s="48"/>
      <c r="O1" s="49"/>
    </row>
    <row r="2" spans="1:15" s="16" customFormat="1" ht="21" customHeight="1" x14ac:dyDescent="0.2">
      <c r="A2" s="51"/>
      <c r="B2" s="191" t="s">
        <v>49</v>
      </c>
      <c r="C2" s="52"/>
      <c r="D2" s="52"/>
      <c r="E2" s="52"/>
      <c r="F2" s="52"/>
      <c r="G2" s="52"/>
      <c r="H2" s="52"/>
      <c r="I2" s="52"/>
      <c r="J2" s="53"/>
      <c r="K2" s="54" t="str">
        <f>CONCATENATE("Swiss Volley / CRI / ",G4)</f>
        <v>Swiss Volley / CRI / 2025</v>
      </c>
      <c r="L2" s="55"/>
      <c r="M2" s="55"/>
      <c r="N2" s="55"/>
      <c r="O2" s="56"/>
    </row>
    <row r="3" spans="1:15" ht="5.25" customHeight="1" x14ac:dyDescent="0.25">
      <c r="A3" s="57"/>
      <c r="B3" s="58"/>
      <c r="C3" s="59"/>
      <c r="D3" s="59"/>
      <c r="E3" s="59"/>
      <c r="F3" s="59"/>
      <c r="G3" s="59"/>
      <c r="H3" s="59"/>
      <c r="I3" s="59"/>
      <c r="J3" s="60"/>
      <c r="K3" s="11"/>
      <c r="L3" s="11"/>
      <c r="M3" s="11"/>
      <c r="N3" s="11"/>
      <c r="O3" s="61"/>
    </row>
    <row r="4" spans="1:15" s="70" customFormat="1" ht="18" customHeight="1" x14ac:dyDescent="0.2">
      <c r="A4" s="62"/>
      <c r="B4" s="192" t="s">
        <v>50</v>
      </c>
      <c r="C4" s="64" t="s">
        <v>51</v>
      </c>
      <c r="D4" s="65"/>
      <c r="E4" s="65"/>
      <c r="F4" s="40"/>
      <c r="G4" s="166">
        <f>TarifeAb1213!A11-1</f>
        <v>2025</v>
      </c>
      <c r="H4" s="66" t="s">
        <v>6</v>
      </c>
      <c r="I4" s="66"/>
      <c r="J4" s="167">
        <f>G4+1</f>
        <v>2026</v>
      </c>
      <c r="K4" s="67"/>
      <c r="L4" s="67"/>
      <c r="M4" s="67"/>
      <c r="N4" s="67"/>
      <c r="O4" s="68"/>
    </row>
    <row r="5" spans="1:15" ht="6" customHeight="1" thickBot="1" x14ac:dyDescent="0.35">
      <c r="A5" s="57"/>
      <c r="B5" s="9"/>
      <c r="C5" s="3"/>
      <c r="D5" s="3"/>
      <c r="E5" s="3"/>
      <c r="F5" s="3"/>
      <c r="G5" s="3"/>
      <c r="H5" s="3"/>
      <c r="I5" s="3"/>
      <c r="J5" s="7"/>
      <c r="K5" s="11"/>
      <c r="L5" s="71"/>
      <c r="M5" s="71"/>
      <c r="N5" s="72"/>
      <c r="O5" s="61"/>
    </row>
    <row r="6" spans="1:15" s="16" customFormat="1" ht="15" customHeight="1" thickBot="1" x14ac:dyDescent="0.25">
      <c r="A6" s="51"/>
      <c r="B6" s="194" t="s">
        <v>57</v>
      </c>
      <c r="C6" s="196"/>
      <c r="D6" s="74"/>
      <c r="E6" s="5" t="str">
        <f>CONCATENATE("Année de naiss. (p.ex. ",TarifeAb1213!A12,")")</f>
        <v>Année de naiss. (p.ex. 2003)</v>
      </c>
      <c r="F6" s="5"/>
      <c r="G6" s="32"/>
      <c r="H6" s="10"/>
      <c r="I6" s="10"/>
      <c r="J6" s="211" t="str">
        <f>IF(C6&lt;TarifeAb1213!A12,"Athlète trop AGÉ(E)!","")</f>
        <v>Athlète trop AGÉ(E)!</v>
      </c>
      <c r="K6" s="211"/>
      <c r="L6" s="76"/>
      <c r="M6" s="76"/>
      <c r="N6" s="77"/>
      <c r="O6" s="56"/>
    </row>
    <row r="7" spans="1:15" ht="6" customHeight="1" thickBot="1" x14ac:dyDescent="0.35">
      <c r="A7" s="57"/>
      <c r="B7" s="78"/>
      <c r="C7" s="3"/>
      <c r="D7" s="3"/>
      <c r="E7" s="79"/>
      <c r="F7" s="79"/>
      <c r="G7" s="79"/>
      <c r="H7" s="3"/>
      <c r="I7" s="3"/>
      <c r="J7" s="7"/>
      <c r="K7" s="11"/>
      <c r="L7" s="71"/>
      <c r="M7" s="71"/>
      <c r="N7" s="72"/>
      <c r="O7" s="61"/>
    </row>
    <row r="8" spans="1:15" s="16" customFormat="1" ht="15" customHeight="1" thickBot="1" x14ac:dyDescent="0.25">
      <c r="A8" s="51"/>
      <c r="B8" s="80" t="s">
        <v>58</v>
      </c>
      <c r="C8" s="197"/>
      <c r="D8" s="82"/>
      <c r="E8" s="83" t="s">
        <v>64</v>
      </c>
      <c r="F8" s="83"/>
      <c r="G8" s="32"/>
      <c r="H8" s="10"/>
      <c r="I8" s="10"/>
      <c r="J8" s="75"/>
      <c r="K8" s="8"/>
      <c r="L8" s="76"/>
      <c r="M8" s="76"/>
      <c r="N8" s="77"/>
      <c r="O8" s="56"/>
    </row>
    <row r="9" spans="1:15" ht="6" customHeight="1" thickBot="1" x14ac:dyDescent="0.35">
      <c r="A9" s="57"/>
      <c r="B9" s="84"/>
      <c r="C9" s="3"/>
      <c r="D9" s="3"/>
      <c r="E9" s="79"/>
      <c r="F9" s="79"/>
      <c r="G9" s="79"/>
      <c r="H9" s="3"/>
      <c r="I9" s="3"/>
      <c r="J9" s="7"/>
      <c r="K9" s="11"/>
      <c r="L9" s="71"/>
      <c r="M9" s="71"/>
      <c r="N9" s="72"/>
      <c r="O9" s="61"/>
    </row>
    <row r="10" spans="1:15" s="16" customFormat="1" ht="15" customHeight="1" thickBot="1" x14ac:dyDescent="0.25">
      <c r="A10" s="51"/>
      <c r="B10" s="184" t="s">
        <v>67</v>
      </c>
      <c r="C10" s="198"/>
      <c r="D10" s="87"/>
      <c r="E10" s="193" t="s">
        <v>65</v>
      </c>
      <c r="F10" s="2"/>
      <c r="G10" s="32"/>
      <c r="H10" s="10"/>
      <c r="I10" s="10"/>
      <c r="J10" s="170">
        <f>G4</f>
        <v>2025</v>
      </c>
      <c r="K10" s="8"/>
      <c r="L10" s="76"/>
      <c r="M10" s="76"/>
      <c r="N10" s="77"/>
      <c r="O10" s="56"/>
    </row>
    <row r="11" spans="1:15" ht="12.75" customHeight="1" thickBot="1" x14ac:dyDescent="0.35">
      <c r="A11" s="57"/>
      <c r="B11" s="78"/>
      <c r="C11" s="3"/>
      <c r="D11" s="3"/>
      <c r="E11" s="3"/>
      <c r="F11" s="3"/>
      <c r="G11" s="3"/>
      <c r="H11" s="3"/>
      <c r="I11" s="3"/>
      <c r="J11" s="171">
        <f>J4</f>
        <v>2026</v>
      </c>
      <c r="K11" s="179"/>
      <c r="L11" s="71"/>
      <c r="M11" s="71"/>
      <c r="N11" s="72"/>
      <c r="O11" s="61"/>
    </row>
    <row r="12" spans="1:15" ht="15" customHeight="1" thickBot="1" x14ac:dyDescent="0.25">
      <c r="A12" s="57"/>
      <c r="B12" s="206" t="s">
        <v>66</v>
      </c>
      <c r="C12" s="3"/>
      <c r="D12" s="3"/>
      <c r="E12" s="212" t="str">
        <f>IF((SUM(J12:J14))&gt;1,"Erreur: remplir uniquement 1 champ!",IF(SUM(J12:J14)&lt;1,"SVP mettre 1 pour indiquer la ligue concernée dans le nouveau club d'origine!",""))</f>
        <v>SVP mettre 1 pour indiquer la ligue concernée dans le nouveau club d'origine!</v>
      </c>
      <c r="F12" s="212"/>
      <c r="G12" s="212"/>
      <c r="H12" s="212"/>
      <c r="I12" s="186"/>
      <c r="J12" s="176"/>
      <c r="K12" s="13" t="s">
        <v>22</v>
      </c>
      <c r="L12" s="71"/>
      <c r="M12" s="71"/>
      <c r="N12" s="72"/>
      <c r="O12" s="61"/>
    </row>
    <row r="13" spans="1:15" ht="15" customHeight="1" thickBot="1" x14ac:dyDescent="0.35">
      <c r="A13" s="57"/>
      <c r="B13" s="206"/>
      <c r="C13" s="43">
        <f>C10</f>
        <v>0</v>
      </c>
      <c r="D13" s="3"/>
      <c r="E13" s="212"/>
      <c r="F13" s="212"/>
      <c r="G13" s="212"/>
      <c r="H13" s="212"/>
      <c r="I13" s="186"/>
      <c r="J13" s="176"/>
      <c r="K13" s="13" t="s">
        <v>55</v>
      </c>
      <c r="L13" s="71"/>
      <c r="M13" s="71"/>
      <c r="N13" s="72"/>
      <c r="O13" s="61"/>
    </row>
    <row r="14" spans="1:15" ht="15" customHeight="1" thickBot="1" x14ac:dyDescent="0.35">
      <c r="A14" s="57"/>
      <c r="B14" s="207"/>
      <c r="C14" s="6"/>
      <c r="D14" s="88"/>
      <c r="E14" s="212"/>
      <c r="F14" s="212"/>
      <c r="G14" s="212"/>
      <c r="H14" s="212"/>
      <c r="I14" s="186"/>
      <c r="J14" s="176"/>
      <c r="K14" s="13" t="s">
        <v>56</v>
      </c>
      <c r="L14" s="71"/>
      <c r="M14" s="71"/>
      <c r="N14" s="72"/>
      <c r="O14" s="61"/>
    </row>
    <row r="15" spans="1:15" ht="6" customHeight="1" x14ac:dyDescent="0.3">
      <c r="A15" s="57"/>
      <c r="B15" s="9"/>
      <c r="C15" s="3"/>
      <c r="D15" s="3"/>
      <c r="E15" s="3"/>
      <c r="F15" s="3"/>
      <c r="G15" s="3"/>
      <c r="H15" s="3"/>
      <c r="I15" s="187"/>
      <c r="J15" s="11"/>
      <c r="K15" s="33"/>
      <c r="L15" s="71"/>
      <c r="M15" s="71"/>
      <c r="N15" s="72"/>
      <c r="O15" s="61"/>
    </row>
    <row r="16" spans="1:15" ht="15.95" customHeight="1" x14ac:dyDescent="0.25">
      <c r="A16" s="57"/>
      <c r="B16" s="89" t="s">
        <v>59</v>
      </c>
      <c r="C16" s="126"/>
      <c r="D16" s="3"/>
      <c r="E16" s="208" t="s">
        <v>63</v>
      </c>
      <c r="F16" s="209"/>
      <c r="G16" s="209"/>
      <c r="H16" s="210"/>
      <c r="I16" s="188"/>
      <c r="J16" s="7"/>
      <c r="K16" s="11"/>
      <c r="L16" s="71"/>
      <c r="M16" s="71"/>
      <c r="N16" s="72"/>
      <c r="O16" s="61"/>
    </row>
    <row r="17" spans="1:15" ht="12.95" customHeight="1" x14ac:dyDescent="0.2">
      <c r="A17" s="57"/>
      <c r="B17" s="90"/>
      <c r="C17" s="3"/>
      <c r="D17" s="3"/>
      <c r="E17" s="195">
        <f t="shared" ref="E17:F18" si="0">F17-1</f>
        <v>2021</v>
      </c>
      <c r="F17" s="195">
        <f t="shared" si="0"/>
        <v>2022</v>
      </c>
      <c r="G17" s="195">
        <f>H17-1</f>
        <v>2023</v>
      </c>
      <c r="H17" s="195">
        <f>H18-1</f>
        <v>2024</v>
      </c>
      <c r="I17" s="189"/>
      <c r="J17" s="7"/>
      <c r="K17" s="11"/>
      <c r="L17" s="71"/>
      <c r="M17" s="71"/>
      <c r="N17" s="72"/>
      <c r="O17" s="61"/>
    </row>
    <row r="18" spans="1:15" ht="12.95" customHeight="1" thickBot="1" x14ac:dyDescent="0.35">
      <c r="A18" s="57"/>
      <c r="B18" s="78"/>
      <c r="C18" s="10"/>
      <c r="D18" s="10"/>
      <c r="E18" s="168">
        <f t="shared" si="0"/>
        <v>2022</v>
      </c>
      <c r="F18" s="168">
        <f t="shared" si="0"/>
        <v>2023</v>
      </c>
      <c r="G18" s="168">
        <f>H18-1</f>
        <v>2024</v>
      </c>
      <c r="H18" s="168">
        <f>G4</f>
        <v>2025</v>
      </c>
      <c r="I18" s="190"/>
      <c r="J18" s="7"/>
      <c r="K18" s="11"/>
      <c r="L18" s="71"/>
      <c r="M18" s="71"/>
      <c r="N18" s="72"/>
      <c r="O18" s="61"/>
    </row>
    <row r="19" spans="1:15" s="16" customFormat="1" ht="30.95" customHeight="1" thickBot="1" x14ac:dyDescent="0.25">
      <c r="A19" s="51"/>
      <c r="B19" s="185" t="s">
        <v>60</v>
      </c>
      <c r="C19" s="112">
        <f>C8</f>
        <v>0</v>
      </c>
      <c r="D19" s="91"/>
      <c r="E19" s="177"/>
      <c r="F19" s="177"/>
      <c r="G19" s="177"/>
      <c r="H19" s="177"/>
      <c r="I19" s="93" t="str">
        <f>IF(SUM(E19:H19)&lt;1,"Entrer 1 dans les champs concernés!",IF(SUM(E19:H19)&gt;4,"Entrer 1 dans les champs concernés!",""))</f>
        <v>Entrer 1 dans les champs concernés!</v>
      </c>
      <c r="J19" s="8"/>
      <c r="K19" s="8"/>
      <c r="L19" s="76"/>
      <c r="M19" s="76"/>
      <c r="N19" s="77"/>
      <c r="O19" s="56"/>
    </row>
    <row r="20" spans="1:15" ht="6" customHeight="1" thickBot="1" x14ac:dyDescent="0.35">
      <c r="A20" s="57"/>
      <c r="B20" s="78"/>
      <c r="C20" s="13"/>
      <c r="D20" s="13"/>
      <c r="E20" s="94"/>
      <c r="F20" s="94"/>
      <c r="G20" s="14"/>
      <c r="H20" s="14"/>
      <c r="I20" s="7"/>
      <c r="J20" s="11"/>
      <c r="K20" s="11"/>
      <c r="L20" s="71"/>
      <c r="M20" s="71"/>
      <c r="N20" s="72"/>
      <c r="O20" s="61"/>
    </row>
    <row r="21" spans="1:15" s="16" customFormat="1" ht="30.95" customHeight="1" thickBot="1" x14ac:dyDescent="0.25">
      <c r="A21" s="51"/>
      <c r="B21" s="185" t="s">
        <v>68</v>
      </c>
      <c r="C21" s="17" t="s">
        <v>52</v>
      </c>
      <c r="D21" s="15"/>
      <c r="E21" s="178"/>
      <c r="F21" s="178"/>
      <c r="G21" s="178"/>
      <c r="H21" s="178"/>
      <c r="I21" s="93" t="str">
        <f>IF(SUM(E21:H21)&lt;1,"Entrer 1 dans les champs concernés!",IF(SUM(E21:H21)&gt;4,"Entrer 1 dans les champs concernés!",""))</f>
        <v>Entrer 1 dans les champs concernés!</v>
      </c>
      <c r="J21" s="8"/>
      <c r="K21" s="8"/>
      <c r="L21" s="8"/>
      <c r="M21" s="8"/>
      <c r="N21" s="77"/>
      <c r="O21" s="56"/>
    </row>
    <row r="22" spans="1:15" ht="6" customHeight="1" thickBot="1" x14ac:dyDescent="0.35">
      <c r="A22" s="57"/>
      <c r="B22" s="78"/>
      <c r="C22" s="10"/>
      <c r="D22" s="13"/>
      <c r="E22" s="3"/>
      <c r="F22" s="3"/>
      <c r="G22" s="3"/>
      <c r="H22" s="3"/>
      <c r="I22" s="7"/>
      <c r="J22" s="11"/>
      <c r="K22" s="11"/>
      <c r="L22" s="11"/>
      <c r="M22" s="11"/>
      <c r="N22" s="72"/>
      <c r="O22" s="61"/>
    </row>
    <row r="23" spans="1:15" s="16" customFormat="1" ht="30.95" customHeight="1" thickBot="1" x14ac:dyDescent="0.25">
      <c r="A23" s="51"/>
      <c r="B23" s="185" t="s">
        <v>61</v>
      </c>
      <c r="C23" s="17" t="s">
        <v>53</v>
      </c>
      <c r="D23" s="15"/>
      <c r="E23" s="178"/>
      <c r="F23" s="178"/>
      <c r="G23" s="178"/>
      <c r="H23" s="178"/>
      <c r="I23" s="93" t="str">
        <f>IF(SUM(E23:H23)&lt;1,"Entrer 1 dans les champs concernés!",IF(SUM(E23:H23)&gt;4,"Entrer 1 dans les champs concernés!",""))</f>
        <v>Entrer 1 dans les champs concernés!</v>
      </c>
      <c r="J23" s="8"/>
      <c r="K23" s="8"/>
      <c r="L23" s="8"/>
      <c r="M23" s="8"/>
      <c r="N23" s="77"/>
      <c r="O23" s="56"/>
    </row>
    <row r="24" spans="1:15" ht="6" customHeight="1" thickBot="1" x14ac:dyDescent="0.35">
      <c r="A24" s="57"/>
      <c r="B24" s="78"/>
      <c r="C24" s="10"/>
      <c r="D24" s="13"/>
      <c r="E24" s="3"/>
      <c r="F24" s="3"/>
      <c r="G24" s="3"/>
      <c r="H24" s="3"/>
      <c r="I24" s="7"/>
      <c r="J24" s="11"/>
      <c r="K24" s="11"/>
      <c r="L24" s="11"/>
      <c r="M24" s="11"/>
      <c r="N24" s="72"/>
      <c r="O24" s="61"/>
    </row>
    <row r="25" spans="1:15" s="16" customFormat="1" ht="30.95" customHeight="1" thickBot="1" x14ac:dyDescent="0.25">
      <c r="A25" s="51"/>
      <c r="B25" s="185" t="s">
        <v>62</v>
      </c>
      <c r="C25" s="17" t="s">
        <v>54</v>
      </c>
      <c r="D25" s="15"/>
      <c r="E25" s="178"/>
      <c r="F25" s="178"/>
      <c r="G25" s="178"/>
      <c r="H25" s="178"/>
      <c r="I25" s="93" t="str">
        <f>IF(SUM(E25:H25)&lt;1,"Entrer 1 dans les champs concernés!",IF(SUM(E25:H25)&gt;4,"Entrer 1 dans les champs concernés!",""))</f>
        <v>Entrer 1 dans les champs concernés!</v>
      </c>
      <c r="J25" s="180"/>
      <c r="K25" s="180"/>
      <c r="L25" s="8"/>
      <c r="M25" s="8"/>
      <c r="N25" s="77"/>
      <c r="O25" s="56"/>
    </row>
    <row r="26" spans="1:15" ht="6" customHeight="1" x14ac:dyDescent="0.3">
      <c r="A26" s="57"/>
      <c r="B26" s="9"/>
      <c r="C26" s="3"/>
      <c r="D26" s="3"/>
      <c r="E26" s="3"/>
      <c r="F26" s="3"/>
      <c r="G26" s="3"/>
      <c r="H26" s="3"/>
      <c r="I26" s="3"/>
      <c r="J26" s="7"/>
      <c r="K26" s="11"/>
      <c r="L26" s="11"/>
      <c r="M26" s="11"/>
      <c r="N26" s="72"/>
      <c r="O26" s="61"/>
    </row>
    <row r="27" spans="1:15" ht="15" customHeight="1" thickBot="1" x14ac:dyDescent="0.35">
      <c r="A27" s="57"/>
      <c r="B27" s="205" t="str">
        <f>CONCATENATE("Le club d'origine quitté ", C8, " a droit, lors du transfert dans le nouveau club d'origine ",C10,", de percevoir de ce dernier, conformément à l'art. 67 du règlement de Swiss Volley,  une indemnité de formation d'un montant de:")</f>
        <v>Le club d'origine quitté  a droit, lors du transfert dans le nouveau club d'origine , de percevoir de ce dernier, conformément à l'art. 67 du règlement de Swiss Volley,  une indemnité de formation d'un montant de:</v>
      </c>
      <c r="C27" s="205"/>
      <c r="D27" s="205"/>
      <c r="E27" s="205"/>
      <c r="F27" s="205"/>
      <c r="G27" s="96"/>
      <c r="H27" s="96"/>
      <c r="I27" s="96"/>
      <c r="J27" s="96"/>
      <c r="K27" s="96"/>
      <c r="L27" s="97"/>
      <c r="M27" s="97"/>
      <c r="N27" s="72"/>
      <c r="O27" s="61"/>
    </row>
    <row r="28" spans="1:15" ht="18" customHeight="1" thickBot="1" x14ac:dyDescent="0.35">
      <c r="A28" s="57"/>
      <c r="B28" s="205"/>
      <c r="C28" s="205"/>
      <c r="D28" s="205"/>
      <c r="E28" s="205"/>
      <c r="F28" s="205"/>
      <c r="G28" s="96"/>
      <c r="H28" s="98" t="s">
        <v>7</v>
      </c>
      <c r="I28" s="98"/>
      <c r="J28" s="99" t="s">
        <v>21</v>
      </c>
      <c r="K28" s="181">
        <f>Auswertung!J28</f>
        <v>0</v>
      </c>
      <c r="L28" s="100"/>
      <c r="M28" s="100"/>
      <c r="N28" s="72"/>
      <c r="O28" s="61"/>
    </row>
    <row r="29" spans="1:15" ht="21.75" customHeight="1" x14ac:dyDescent="0.3">
      <c r="A29" s="57"/>
      <c r="B29" s="213" t="s">
        <v>48</v>
      </c>
      <c r="C29" s="213"/>
      <c r="D29" s="213"/>
      <c r="E29" s="213"/>
      <c r="F29" s="213"/>
      <c r="G29" s="213"/>
      <c r="H29" s="213"/>
      <c r="I29" s="213"/>
      <c r="J29" s="213"/>
      <c r="K29" s="213"/>
      <c r="L29" s="100"/>
      <c r="M29" s="100"/>
      <c r="N29" s="72"/>
      <c r="O29" s="61"/>
    </row>
    <row r="30" spans="1:15" ht="18" customHeight="1" x14ac:dyDescent="0.2">
      <c r="A30" s="57"/>
      <c r="B30" s="204" t="str">
        <f>CONCATENATE("--&gt; Ce montant peut être réclamé au plus tard jusqu'au 31 janvier de l'année ",J4, " !")</f>
        <v>--&gt; Ce montant peut être réclamé au plus tard jusqu'au 31 janvier de l'année 2026 !</v>
      </c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72"/>
      <c r="O30" s="61"/>
    </row>
    <row r="31" spans="1:15" ht="6" customHeight="1" thickBot="1" x14ac:dyDescent="0.25">
      <c r="A31" s="104"/>
      <c r="B31" s="105"/>
      <c r="C31" s="106"/>
      <c r="D31" s="106"/>
      <c r="E31" s="106"/>
      <c r="F31" s="106"/>
      <c r="G31" s="106"/>
      <c r="H31" s="106"/>
      <c r="I31" s="106"/>
      <c r="J31" s="107"/>
      <c r="K31" s="108"/>
      <c r="L31" s="108"/>
      <c r="M31" s="108"/>
      <c r="N31" s="108"/>
      <c r="O31" s="109"/>
    </row>
    <row r="32" spans="1:15" ht="13.5" thickTop="1" x14ac:dyDescent="0.2"/>
  </sheetData>
  <sheetProtection algorithmName="SHA-512" hashValue="fxGkqme63+38M/RfXboJZ+4hLSHUxkydw0Xpcy1+4DW1jvAfOCd8U664WcPkC2HyZLRbwmmAH8+5oWizl/10fA==" saltValue="hPPNU0pEZh9GG78U6pCoRw==" spinCount="100000" sheet="1" selectLockedCells="1"/>
  <protectedRanges>
    <protectedRange password="CDD0" sqref="C27 A1:B1 A27:A36 B28:B36 A3:B3 A2 A5:B5 A4 A15:B15 A12:A14 A11:B11 A10 A9:B9 A8 A7:B7 A6 A17:B18 A16 A20:B20 A19 A22:B22 A21 A24:B24 A23 A26:B26 A25" name="Fragetext"/>
    <protectedRange password="CDD0" sqref="H29:I30 E12 D32:F36 F12:F15 C31:D36 D27:E30 C11:C20 C26:G26 E21:G24 F29:F30 H27:J27 C1:J3 J28:J30 C28:C30 D16:J16 D17 I17:J18 J12:J15 H13:I15 H21:H26 I26:J26 G19:I20 J19:J25 D21:D25 K1:L36 G31:J36 I21:I25 C5:J5 D5:J5 C7:J7 D6 F6:J6 C9:J9 D8 F8:J8 D11:J11 D10 F10:J10 D4:F4" name="sämtlicher Fragetext und Erläuterungstext"/>
    <protectedRange password="CDD0" sqref="B2" name="Fragetext_1_1"/>
    <protectedRange password="CDD0" sqref="B4" name="Fragetext_1"/>
    <protectedRange password="CDD0" sqref="C4" name="sämtlicher Fragetext und Erläuterungstext_1"/>
    <protectedRange password="CDD0" sqref="E6" name="sämtlicher Fragetext und Erläuterungstext_2"/>
    <protectedRange password="CDD0" sqref="E8" name="sämtlicher Fragetext und Erläuterungstext_2_1"/>
    <protectedRange password="CDD0" sqref="E10" name="sämtlicher Fragetext und Erläuterungstext_2_2"/>
    <protectedRange password="CDD0" sqref="B12:B14" name="Fragetext_1_2"/>
    <protectedRange password="CDD0" sqref="B10" name="Fragetext_1_3"/>
    <protectedRange password="CDD0" sqref="B8" name="Fragetext_1_4"/>
    <protectedRange password="CDD0" sqref="B6" name="Fragetext_1_5"/>
    <protectedRange password="CDD0" sqref="B16" name="Fragetext_2"/>
    <protectedRange password="CDD0" sqref="B19" name="Fragetext_2_1"/>
    <protectedRange password="CDD0" sqref="B21" name="Fragetext_2_2"/>
    <protectedRange password="CDD0" sqref="B23" name="Fragetext_2_3"/>
    <protectedRange password="CDD0" sqref="B25" name="Fragetext_2_4"/>
    <protectedRange password="CDD0" sqref="C21:C25" name="sämtlicher Fragetext und Erläuterungstext_3"/>
    <protectedRange password="CDD0" sqref="E17:H18" name="sämtlicher Fragetext und Erläuterungstext_4"/>
    <protectedRange password="CDD0" sqref="G4:J4" name="sämtlicher Fragetext und Erläuterungstext_5"/>
  </protectedRanges>
  <mergeCells count="7">
    <mergeCell ref="B30:M30"/>
    <mergeCell ref="B27:F28"/>
    <mergeCell ref="B12:B14"/>
    <mergeCell ref="E16:H16"/>
    <mergeCell ref="J6:K6"/>
    <mergeCell ref="E12:H14"/>
    <mergeCell ref="B29:K29"/>
  </mergeCells>
  <phoneticPr fontId="2" type="noConversion"/>
  <printOptions horizontalCentered="1" verticalCentered="1"/>
  <pageMargins left="0.39370078740157483" right="0.39370078740157483" top="0.43307086614173229" bottom="0.55118110236220474" header="0.39370078740157483" footer="0.39370078740157483"/>
  <pageSetup paperSize="9" scale="86" orientation="landscape" r:id="rId1"/>
  <headerFooter alignWithMargins="0">
    <oddHeader>&amp;C&amp;G</oddHeader>
    <oddFooter xml:space="preserve">&amp;L&amp;8Rechner Ausbildungsentschädigung 2013/2014&amp;R&amp;8Swiss Volley </oddFooter>
  </headerFooter>
  <ignoredErrors>
    <ignoredError sqref="C13 C19" emptyCellReferenc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1:L26"/>
  <sheetViews>
    <sheetView zoomScale="150" workbookViewId="0">
      <selection activeCell="A11" sqref="A11"/>
    </sheetView>
  </sheetViews>
  <sheetFormatPr baseColWidth="10" defaultColWidth="10.85546875" defaultRowHeight="12.75" x14ac:dyDescent="0.2"/>
  <cols>
    <col min="6" max="6" width="1.140625" customWidth="1"/>
  </cols>
  <sheetData>
    <row r="1" spans="1:12" ht="21" thickBot="1" x14ac:dyDescent="0.35">
      <c r="A1" s="19" t="s">
        <v>18</v>
      </c>
      <c r="B1" s="20"/>
      <c r="C1" s="20"/>
      <c r="D1" s="20"/>
      <c r="E1" s="20"/>
      <c r="F1" s="34"/>
      <c r="G1" s="34"/>
      <c r="H1" s="34"/>
      <c r="I1" s="34"/>
      <c r="J1" s="34"/>
      <c r="K1" s="34"/>
      <c r="L1" s="35"/>
    </row>
    <row r="2" spans="1:12" ht="27.75" customHeight="1" x14ac:dyDescent="0.2">
      <c r="A2" s="21"/>
      <c r="B2" s="214" t="s">
        <v>31</v>
      </c>
      <c r="C2" s="215"/>
      <c r="D2" s="215"/>
      <c r="E2" s="216"/>
      <c r="F2" s="11"/>
      <c r="G2" s="11"/>
      <c r="H2" s="11"/>
      <c r="I2" s="11"/>
      <c r="J2" s="11"/>
      <c r="K2" s="11"/>
      <c r="L2" s="36"/>
    </row>
    <row r="3" spans="1:12" ht="29.25" customHeight="1" thickBot="1" x14ac:dyDescent="0.25">
      <c r="A3" s="22" t="s">
        <v>19</v>
      </c>
      <c r="B3" s="23" t="s">
        <v>20</v>
      </c>
      <c r="C3" s="24" t="s">
        <v>35</v>
      </c>
      <c r="D3" s="25" t="s">
        <v>36</v>
      </c>
      <c r="E3" s="26" t="s">
        <v>37</v>
      </c>
      <c r="F3" s="11"/>
      <c r="G3" s="11"/>
      <c r="H3" s="11"/>
      <c r="I3" s="11"/>
      <c r="J3" s="11"/>
      <c r="K3" s="11"/>
      <c r="L3" s="36"/>
    </row>
    <row r="4" spans="1:12" ht="16.5" x14ac:dyDescent="0.2">
      <c r="A4" s="27" t="s">
        <v>22</v>
      </c>
      <c r="B4" s="152">
        <v>100</v>
      </c>
      <c r="C4" s="153">
        <v>100</v>
      </c>
      <c r="D4" s="154">
        <v>100</v>
      </c>
      <c r="E4" s="155">
        <v>200</v>
      </c>
      <c r="F4" s="11"/>
      <c r="G4" s="11"/>
      <c r="H4" s="11"/>
      <c r="I4" s="11"/>
      <c r="J4" s="11"/>
      <c r="K4" s="11"/>
      <c r="L4" s="36"/>
    </row>
    <row r="5" spans="1:12" ht="16.5" x14ac:dyDescent="0.2">
      <c r="A5" s="28" t="s">
        <v>23</v>
      </c>
      <c r="B5" s="156">
        <v>150</v>
      </c>
      <c r="C5" s="157">
        <v>125</v>
      </c>
      <c r="D5" s="158">
        <v>150</v>
      </c>
      <c r="E5" s="159">
        <v>300</v>
      </c>
      <c r="F5" s="11"/>
      <c r="G5" s="11"/>
      <c r="H5" s="11"/>
      <c r="I5" s="11"/>
      <c r="J5" s="11"/>
      <c r="K5" s="11"/>
      <c r="L5" s="36"/>
    </row>
    <row r="6" spans="1:12" ht="17.25" thickBot="1" x14ac:dyDescent="0.25">
      <c r="A6" s="29" t="s">
        <v>24</v>
      </c>
      <c r="B6" s="160">
        <v>250</v>
      </c>
      <c r="C6" s="161">
        <v>200</v>
      </c>
      <c r="D6" s="162">
        <v>250</v>
      </c>
      <c r="E6" s="163">
        <v>500</v>
      </c>
      <c r="F6" s="11"/>
      <c r="G6" s="11"/>
      <c r="H6" s="11"/>
      <c r="I6" s="11"/>
      <c r="J6" s="11"/>
      <c r="K6" s="11"/>
      <c r="L6" s="36"/>
    </row>
    <row r="7" spans="1:12" x14ac:dyDescent="0.2">
      <c r="A7" s="30"/>
      <c r="B7" s="11"/>
      <c r="C7" s="11"/>
      <c r="D7" s="11"/>
      <c r="E7" s="11"/>
      <c r="F7" s="11"/>
      <c r="G7" s="11"/>
      <c r="H7" s="11"/>
      <c r="I7" s="11"/>
      <c r="J7" s="11"/>
      <c r="K7" s="11"/>
      <c r="L7" s="36"/>
    </row>
    <row r="8" spans="1:12" x14ac:dyDescent="0.2">
      <c r="A8" s="30" t="s">
        <v>38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36"/>
    </row>
    <row r="9" spans="1:12" x14ac:dyDescent="0.2">
      <c r="A9" s="30"/>
      <c r="B9" s="11"/>
      <c r="C9" s="11"/>
      <c r="D9" s="11"/>
      <c r="E9" s="11"/>
      <c r="F9" s="11"/>
      <c r="G9" s="11"/>
      <c r="H9" s="11"/>
      <c r="I9" s="11"/>
      <c r="J9" s="11"/>
      <c r="K9" s="11"/>
      <c r="L9" s="36"/>
    </row>
    <row r="10" spans="1:12" ht="13.5" thickBot="1" x14ac:dyDescent="0.25">
      <c r="A10" s="172" t="s">
        <v>46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36"/>
    </row>
    <row r="11" spans="1:12" ht="17.25" thickBot="1" x14ac:dyDescent="0.25">
      <c r="A11" s="201">
        <v>2026</v>
      </c>
      <c r="B11" s="164" t="s">
        <v>75</v>
      </c>
      <c r="C11" s="11"/>
      <c r="D11" s="11"/>
      <c r="E11" s="173">
        <f>A11</f>
        <v>2026</v>
      </c>
      <c r="F11" s="174" t="s">
        <v>6</v>
      </c>
      <c r="G11" s="174">
        <f>E11+1</f>
        <v>2027</v>
      </c>
      <c r="H11" s="202" t="s">
        <v>74</v>
      </c>
      <c r="I11" s="11"/>
      <c r="J11" s="11"/>
      <c r="K11" s="11"/>
      <c r="L11" s="36"/>
    </row>
    <row r="12" spans="1:12" ht="16.5" thickBot="1" x14ac:dyDescent="0.3">
      <c r="A12" s="203">
        <f>A11-23</f>
        <v>2003</v>
      </c>
      <c r="B12" s="165" t="s">
        <v>47</v>
      </c>
      <c r="C12" s="11"/>
      <c r="D12" s="11"/>
      <c r="E12" s="11"/>
      <c r="F12" s="11"/>
      <c r="G12" s="11"/>
      <c r="H12" s="11"/>
      <c r="I12" s="11"/>
      <c r="J12" s="11"/>
      <c r="K12" s="11"/>
      <c r="L12" s="36"/>
    </row>
    <row r="13" spans="1:12" x14ac:dyDescent="0.2">
      <c r="A13" s="3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6"/>
    </row>
    <row r="14" spans="1:12" x14ac:dyDescent="0.2">
      <c r="A14" s="3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36"/>
    </row>
    <row r="15" spans="1:12" x14ac:dyDescent="0.2">
      <c r="A15" s="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36"/>
    </row>
    <row r="16" spans="1:12" s="140" customFormat="1" ht="11.25" x14ac:dyDescent="0.2">
      <c r="A16" s="141" t="s">
        <v>44</v>
      </c>
      <c r="B16" s="142"/>
      <c r="C16" s="142"/>
      <c r="D16" s="142"/>
      <c r="E16" s="142"/>
      <c r="F16" s="142"/>
      <c r="G16" s="142"/>
      <c r="H16" s="142"/>
      <c r="I16" s="142"/>
      <c r="J16" s="143"/>
      <c r="K16" s="138"/>
      <c r="L16" s="139"/>
    </row>
    <row r="17" spans="1:12" s="140" customFormat="1" ht="11.25" x14ac:dyDescent="0.2">
      <c r="A17" s="144" t="s">
        <v>42</v>
      </c>
      <c r="B17" s="145"/>
      <c r="C17" s="145"/>
      <c r="D17" s="145"/>
      <c r="E17" s="145"/>
      <c r="F17" s="145"/>
      <c r="G17" s="145"/>
      <c r="H17" s="145"/>
      <c r="I17" s="145"/>
      <c r="J17" s="146"/>
      <c r="K17" s="138"/>
      <c r="L17" s="139"/>
    </row>
    <row r="18" spans="1:12" s="140" customFormat="1" ht="11.25" x14ac:dyDescent="0.2">
      <c r="A18" s="147" t="s">
        <v>43</v>
      </c>
      <c r="B18" s="148"/>
      <c r="C18" s="148"/>
      <c r="D18" s="148"/>
      <c r="E18" s="148"/>
      <c r="F18" s="148"/>
      <c r="G18" s="148"/>
      <c r="H18" s="148"/>
      <c r="I18" s="148"/>
      <c r="J18" s="149"/>
      <c r="K18" s="138"/>
      <c r="L18" s="139"/>
    </row>
    <row r="19" spans="1:12" x14ac:dyDescent="0.2">
      <c r="A19" s="150"/>
      <c r="B19" s="151"/>
      <c r="C19" s="151"/>
      <c r="D19" s="151"/>
      <c r="E19" s="151"/>
      <c r="F19" s="151"/>
      <c r="G19" s="151"/>
      <c r="H19" s="151"/>
      <c r="I19" s="151"/>
      <c r="J19" s="151"/>
      <c r="K19" s="11"/>
      <c r="L19" s="36"/>
    </row>
    <row r="20" spans="1:12" x14ac:dyDescent="0.2">
      <c r="A20" s="3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36"/>
    </row>
    <row r="21" spans="1:12" x14ac:dyDescent="0.2">
      <c r="A21" s="3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36"/>
    </row>
    <row r="22" spans="1:12" x14ac:dyDescent="0.2">
      <c r="A22" s="3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36"/>
    </row>
    <row r="23" spans="1:12" x14ac:dyDescent="0.2">
      <c r="A23" s="3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36"/>
    </row>
    <row r="24" spans="1:12" x14ac:dyDescent="0.2">
      <c r="A24" s="3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36"/>
    </row>
    <row r="25" spans="1:12" x14ac:dyDescent="0.2">
      <c r="A25" s="3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36"/>
    </row>
    <row r="26" spans="1:12" ht="13.5" thickBot="1" x14ac:dyDescent="0.25">
      <c r="A26" s="39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</sheetData>
  <sheetProtection password="CDD0" sheet="1" selectLockedCells="1"/>
  <mergeCells count="1">
    <mergeCell ref="B2:E2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>
      <selection activeCell="C2" sqref="C2"/>
    </sheetView>
  </sheetViews>
  <sheetFormatPr baseColWidth="10" defaultRowHeight="12.75" x14ac:dyDescent="0.2"/>
  <cols>
    <col min="3" max="3" width="40.5703125" bestFit="1" customWidth="1"/>
  </cols>
  <sheetData>
    <row r="1" spans="1:3" x14ac:dyDescent="0.2">
      <c r="A1" s="199" t="s">
        <v>70</v>
      </c>
      <c r="B1" s="200">
        <v>43819</v>
      </c>
      <c r="C1" t="s">
        <v>71</v>
      </c>
    </row>
    <row r="2" spans="1:3" x14ac:dyDescent="0.2">
      <c r="A2" s="199" t="s">
        <v>72</v>
      </c>
      <c r="B2" s="200">
        <v>43840</v>
      </c>
      <c r="C2" t="s">
        <v>73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O34"/>
  <sheetViews>
    <sheetView zoomScale="105" zoomScaleNormal="95" zoomScaleSheetLayoutView="100" workbookViewId="0">
      <selection activeCell="J12" sqref="J12"/>
    </sheetView>
  </sheetViews>
  <sheetFormatPr baseColWidth="10" defaultColWidth="11.42578125" defaultRowHeight="12.75" x14ac:dyDescent="0.2"/>
  <cols>
    <col min="1" max="1" width="1.85546875" style="50" customWidth="1"/>
    <col min="2" max="2" width="90.7109375" style="31" customWidth="1"/>
    <col min="3" max="3" width="19.42578125" style="110" customWidth="1"/>
    <col min="4" max="4" width="1" style="110" customWidth="1"/>
    <col min="5" max="8" width="4.85546875" style="110" customWidth="1"/>
    <col min="9" max="9" width="6.140625" style="111" customWidth="1"/>
    <col min="10" max="10" width="17" style="50" customWidth="1"/>
    <col min="11" max="12" width="0.7109375" style="50" customWidth="1"/>
    <col min="13" max="13" width="1.85546875" style="50" customWidth="1"/>
    <col min="14" max="14" width="1.28515625" style="50" customWidth="1"/>
    <col min="15" max="15" width="81" style="50" customWidth="1"/>
    <col min="16" max="16384" width="11.42578125" style="50"/>
  </cols>
  <sheetData>
    <row r="1" spans="1:15" ht="6" customHeight="1" thickTop="1" x14ac:dyDescent="0.2">
      <c r="A1" s="44"/>
      <c r="B1" s="45"/>
      <c r="C1" s="46"/>
      <c r="D1" s="46"/>
      <c r="E1" s="46"/>
      <c r="F1" s="46"/>
      <c r="G1" s="46"/>
      <c r="H1" s="46"/>
      <c r="I1" s="47"/>
      <c r="J1" s="48"/>
      <c r="K1" s="48"/>
      <c r="L1" s="48"/>
      <c r="M1" s="48"/>
      <c r="N1" s="49"/>
      <c r="O1" s="11"/>
    </row>
    <row r="2" spans="1:15" s="16" customFormat="1" ht="21" customHeight="1" x14ac:dyDescent="0.2">
      <c r="A2" s="51"/>
      <c r="B2" s="113" t="s">
        <v>8</v>
      </c>
      <c r="C2" s="114"/>
      <c r="D2" s="114"/>
      <c r="E2" s="114"/>
      <c r="F2" s="114"/>
      <c r="G2" s="114"/>
      <c r="H2" s="114"/>
      <c r="I2" s="115"/>
      <c r="J2" s="116" t="s">
        <v>69</v>
      </c>
      <c r="K2" s="117"/>
      <c r="L2" s="117"/>
      <c r="M2" s="55"/>
      <c r="N2" s="56"/>
      <c r="O2" s="8"/>
    </row>
    <row r="3" spans="1:15" ht="5.25" customHeight="1" x14ac:dyDescent="0.25">
      <c r="A3" s="57"/>
      <c r="B3" s="58"/>
      <c r="C3" s="59"/>
      <c r="D3" s="59"/>
      <c r="E3" s="59"/>
      <c r="F3" s="59"/>
      <c r="G3" s="59"/>
      <c r="H3" s="59"/>
      <c r="I3" s="60"/>
      <c r="J3" s="11"/>
      <c r="K3" s="11"/>
      <c r="L3" s="11"/>
      <c r="M3" s="11"/>
      <c r="N3" s="61"/>
      <c r="O3" s="11"/>
    </row>
    <row r="4" spans="1:15" s="70" customFormat="1" ht="18" customHeight="1" x14ac:dyDescent="0.2">
      <c r="A4" s="62"/>
      <c r="B4" s="63" t="s">
        <v>9</v>
      </c>
      <c r="C4" s="118" t="s">
        <v>10</v>
      </c>
      <c r="D4" s="119"/>
      <c r="E4" s="119"/>
      <c r="F4" s="120"/>
      <c r="G4" s="120">
        <f>'AE-Rechner'!G4</f>
        <v>2025</v>
      </c>
      <c r="H4" s="121" t="s">
        <v>6</v>
      </c>
      <c r="I4" s="122">
        <f>'AE-Rechner'!J4</f>
        <v>2026</v>
      </c>
      <c r="J4" s="67"/>
      <c r="K4" s="67"/>
      <c r="L4" s="67"/>
      <c r="M4" s="67"/>
      <c r="N4" s="68"/>
      <c r="O4" s="69"/>
    </row>
    <row r="5" spans="1:15" ht="6" customHeight="1" thickBot="1" x14ac:dyDescent="0.35">
      <c r="A5" s="57"/>
      <c r="B5" s="9"/>
      <c r="C5" s="3"/>
      <c r="D5" s="3"/>
      <c r="E5" s="3"/>
      <c r="F5" s="3"/>
      <c r="G5" s="3"/>
      <c r="H5" s="3"/>
      <c r="I5" s="7"/>
      <c r="J5" s="11"/>
      <c r="K5" s="71"/>
      <c r="L5" s="71"/>
      <c r="M5" s="72"/>
      <c r="N5" s="61"/>
      <c r="O5" s="11"/>
    </row>
    <row r="6" spans="1:15" s="16" customFormat="1" ht="15" customHeight="1" thickBot="1" x14ac:dyDescent="0.25">
      <c r="A6" s="51"/>
      <c r="B6" s="73" t="s">
        <v>11</v>
      </c>
      <c r="C6" s="182">
        <f>IF('AE-Rechner'!C6&gt;(TarifeAb1213!A12-1),1,0)</f>
        <v>0</v>
      </c>
      <c r="D6" s="74"/>
      <c r="E6" s="5" t="s">
        <v>45</v>
      </c>
      <c r="F6" s="5"/>
      <c r="G6" s="32"/>
      <c r="H6" s="10"/>
      <c r="I6" s="75"/>
      <c r="J6" s="8"/>
      <c r="K6" s="76"/>
      <c r="L6" s="76"/>
      <c r="M6" s="77"/>
      <c r="N6" s="56"/>
      <c r="O6" s="8"/>
    </row>
    <row r="7" spans="1:15" ht="6" customHeight="1" thickBot="1" x14ac:dyDescent="0.35">
      <c r="A7" s="57"/>
      <c r="B7" s="78"/>
      <c r="C7" s="3"/>
      <c r="D7" s="3"/>
      <c r="E7" s="79"/>
      <c r="F7" s="79"/>
      <c r="G7" s="79"/>
      <c r="H7" s="3"/>
      <c r="I7" s="7"/>
      <c r="J7" s="11"/>
      <c r="K7" s="71"/>
      <c r="L7" s="71"/>
      <c r="M7" s="72"/>
      <c r="N7" s="61"/>
      <c r="O7" s="11"/>
    </row>
    <row r="8" spans="1:15" s="16" customFormat="1" ht="15" customHeight="1" thickBot="1" x14ac:dyDescent="0.25">
      <c r="A8" s="51"/>
      <c r="B8" s="80" t="s">
        <v>12</v>
      </c>
      <c r="C8" s="81">
        <f>'AE-Rechner'!C8</f>
        <v>0</v>
      </c>
      <c r="D8" s="82"/>
      <c r="E8" s="83" t="s">
        <v>13</v>
      </c>
      <c r="F8" s="83"/>
      <c r="G8" s="32"/>
      <c r="H8" s="10"/>
      <c r="I8" s="75"/>
      <c r="J8" s="8"/>
      <c r="K8" s="76"/>
      <c r="L8" s="76"/>
      <c r="M8" s="77"/>
      <c r="N8" s="56"/>
      <c r="O8" s="8"/>
    </row>
    <row r="9" spans="1:15" ht="6" customHeight="1" thickBot="1" x14ac:dyDescent="0.35">
      <c r="A9" s="57"/>
      <c r="B9" s="84"/>
      <c r="C9" s="3"/>
      <c r="D9" s="3"/>
      <c r="E9" s="79"/>
      <c r="F9" s="79"/>
      <c r="G9" s="79"/>
      <c r="H9" s="3"/>
      <c r="I9" s="7"/>
      <c r="J9" s="11"/>
      <c r="K9" s="71"/>
      <c r="L9" s="71"/>
      <c r="M9" s="72"/>
      <c r="N9" s="61"/>
      <c r="O9" s="11"/>
    </row>
    <row r="10" spans="1:15" s="16" customFormat="1" ht="15" customHeight="1" thickBot="1" x14ac:dyDescent="0.25">
      <c r="A10" s="51"/>
      <c r="B10" s="85" t="s">
        <v>16</v>
      </c>
      <c r="C10" s="86">
        <f>'AE-Rechner'!C10</f>
        <v>0</v>
      </c>
      <c r="D10" s="87"/>
      <c r="E10" s="2" t="s">
        <v>14</v>
      </c>
      <c r="F10" s="2"/>
      <c r="G10" s="32"/>
      <c r="H10" s="10"/>
      <c r="I10" s="170">
        <f>G4</f>
        <v>2025</v>
      </c>
      <c r="J10" s="8"/>
      <c r="K10" s="76"/>
      <c r="L10" s="76"/>
      <c r="M10" s="77"/>
      <c r="N10" s="56"/>
      <c r="O10" s="8"/>
    </row>
    <row r="11" spans="1:15" ht="12.75" customHeight="1" thickBot="1" x14ac:dyDescent="0.35">
      <c r="A11" s="57"/>
      <c r="B11" s="78"/>
      <c r="C11" s="3"/>
      <c r="D11" s="3"/>
      <c r="E11" s="127" t="s">
        <v>25</v>
      </c>
      <c r="F11" s="129" t="s">
        <v>26</v>
      </c>
      <c r="G11" s="132" t="s">
        <v>27</v>
      </c>
      <c r="H11" s="135" t="s">
        <v>28</v>
      </c>
      <c r="I11" s="171">
        <f>I4</f>
        <v>2026</v>
      </c>
      <c r="J11" s="11"/>
      <c r="K11" s="71"/>
      <c r="L11" s="71"/>
      <c r="M11" s="72"/>
      <c r="N11" s="61"/>
      <c r="O11" s="11"/>
    </row>
    <row r="12" spans="1:15" ht="15" customHeight="1" thickBot="1" x14ac:dyDescent="0.25">
      <c r="A12" s="57"/>
      <c r="B12" s="217" t="s">
        <v>0</v>
      </c>
      <c r="C12" s="3"/>
      <c r="D12" s="3"/>
      <c r="E12" s="128">
        <f>TarifeAb1213!B4*$I12</f>
        <v>0</v>
      </c>
      <c r="F12" s="130">
        <f>TarifeAb1213!C4*$I12</f>
        <v>0</v>
      </c>
      <c r="G12" s="133">
        <f>TarifeAb1213!D4*$I12</f>
        <v>0</v>
      </c>
      <c r="H12" s="175">
        <f>TarifeAb1213!E4*$I12</f>
        <v>0</v>
      </c>
      <c r="I12" s="4">
        <f>IF('AE-Rechner'!J12*$C$6&gt;0,1,0)</f>
        <v>0</v>
      </c>
      <c r="J12" s="13" t="s">
        <v>17</v>
      </c>
      <c r="K12" s="71"/>
      <c r="L12" s="71"/>
      <c r="M12" s="72"/>
      <c r="N12" s="61"/>
      <c r="O12" s="183"/>
    </row>
    <row r="13" spans="1:15" ht="15" customHeight="1" thickBot="1" x14ac:dyDescent="0.35">
      <c r="A13" s="57"/>
      <c r="B13" s="217"/>
      <c r="C13" s="43">
        <f>C10</f>
        <v>0</v>
      </c>
      <c r="D13" s="3"/>
      <c r="E13" s="128">
        <f>TarifeAb1213!B5*Auswertung!$I13</f>
        <v>0</v>
      </c>
      <c r="F13" s="130">
        <f>TarifeAb1213!C5*Auswertung!$I13</f>
        <v>0</v>
      </c>
      <c r="G13" s="133">
        <f>TarifeAb1213!D5*Auswertung!$I13</f>
        <v>0</v>
      </c>
      <c r="H13" s="175">
        <f>TarifeAb1213!E5*Auswertung!$I13</f>
        <v>0</v>
      </c>
      <c r="I13" s="4">
        <f>IF('AE-Rechner'!J13*$C$6&gt;0,1,0)</f>
        <v>0</v>
      </c>
      <c r="J13" s="13" t="s">
        <v>23</v>
      </c>
      <c r="K13" s="71"/>
      <c r="L13" s="71"/>
      <c r="M13" s="72"/>
      <c r="N13" s="61"/>
      <c r="O13" s="11"/>
    </row>
    <row r="14" spans="1:15" ht="15" customHeight="1" thickBot="1" x14ac:dyDescent="0.35">
      <c r="A14" s="57"/>
      <c r="B14" s="218"/>
      <c r="C14" s="6"/>
      <c r="D14" s="88"/>
      <c r="E14" s="128">
        <f>TarifeAb1213!B6*Auswertung!$I14</f>
        <v>0</v>
      </c>
      <c r="F14" s="130">
        <f>TarifeAb1213!C6*Auswertung!$I14</f>
        <v>0</v>
      </c>
      <c r="G14" s="133">
        <f>TarifeAb1213!D6*Auswertung!$I14</f>
        <v>0</v>
      </c>
      <c r="H14" s="175">
        <f>TarifeAb1213!E6*Auswertung!$I14</f>
        <v>0</v>
      </c>
      <c r="I14" s="4">
        <f>IF('AE-Rechner'!J14*$C$6&gt;0,1,0)</f>
        <v>0</v>
      </c>
      <c r="J14" s="13" t="s">
        <v>24</v>
      </c>
      <c r="K14" s="71"/>
      <c r="L14" s="71"/>
      <c r="M14" s="72"/>
      <c r="N14" s="61"/>
      <c r="O14" s="11"/>
    </row>
    <row r="15" spans="1:15" ht="6" customHeight="1" x14ac:dyDescent="0.3">
      <c r="A15" s="57"/>
      <c r="B15" s="9"/>
      <c r="C15" s="3"/>
      <c r="D15" s="3"/>
      <c r="E15" s="3"/>
      <c r="F15" s="3"/>
      <c r="G15" s="3"/>
      <c r="H15" s="3"/>
      <c r="I15" s="11"/>
      <c r="J15" s="33"/>
      <c r="K15" s="71"/>
      <c r="L15" s="71"/>
      <c r="M15" s="72"/>
      <c r="N15" s="61"/>
      <c r="O15" s="11"/>
    </row>
    <row r="16" spans="1:15" ht="14.25" customHeight="1" x14ac:dyDescent="0.2">
      <c r="A16" s="57"/>
      <c r="B16" s="89" t="s">
        <v>15</v>
      </c>
      <c r="C16" s="3"/>
      <c r="D16" s="3"/>
      <c r="E16" s="221" t="s">
        <v>5</v>
      </c>
      <c r="F16" s="222"/>
      <c r="G16" s="222"/>
      <c r="H16" s="223"/>
      <c r="I16" s="7"/>
      <c r="J16" s="11"/>
      <c r="K16" s="71"/>
      <c r="L16" s="71"/>
      <c r="M16" s="72"/>
      <c r="N16" s="61"/>
      <c r="O16" s="11"/>
    </row>
    <row r="17" spans="1:15" ht="12.95" customHeight="1" x14ac:dyDescent="0.2">
      <c r="A17" s="57"/>
      <c r="B17" s="90"/>
      <c r="C17" s="3"/>
      <c r="D17" s="3"/>
      <c r="E17" s="169">
        <f t="shared" ref="E17:G18" si="0">F17-1</f>
        <v>2022</v>
      </c>
      <c r="F17" s="169">
        <f t="shared" si="0"/>
        <v>2023</v>
      </c>
      <c r="G17" s="169">
        <f t="shared" si="0"/>
        <v>2024</v>
      </c>
      <c r="H17" s="169">
        <f>TarifeAb1213!A11-1</f>
        <v>2025</v>
      </c>
      <c r="I17" s="7"/>
      <c r="J17" s="11"/>
      <c r="K17" s="71"/>
      <c r="L17" s="71"/>
      <c r="M17" s="72"/>
      <c r="N17" s="61"/>
      <c r="O17" s="11"/>
    </row>
    <row r="18" spans="1:15" ht="12.95" customHeight="1" thickBot="1" x14ac:dyDescent="0.35">
      <c r="A18" s="57"/>
      <c r="B18" s="78"/>
      <c r="C18" s="10"/>
      <c r="D18" s="10"/>
      <c r="E18" s="168">
        <f t="shared" si="0"/>
        <v>2023</v>
      </c>
      <c r="F18" s="168">
        <f t="shared" si="0"/>
        <v>2024</v>
      </c>
      <c r="G18" s="168">
        <f t="shared" si="0"/>
        <v>2025</v>
      </c>
      <c r="H18" s="168">
        <f>TarifeAb1213!A11</f>
        <v>2026</v>
      </c>
      <c r="I18" s="7"/>
      <c r="J18" s="11"/>
      <c r="K18" s="71"/>
      <c r="L18" s="71"/>
      <c r="M18" s="72"/>
      <c r="N18" s="61"/>
      <c r="O18" s="11"/>
    </row>
    <row r="19" spans="1:15" s="16" customFormat="1" ht="30.95" customHeight="1" thickBot="1" x14ac:dyDescent="0.25">
      <c r="A19" s="51"/>
      <c r="B19" s="12" t="s">
        <v>1</v>
      </c>
      <c r="C19" s="112">
        <f>C8</f>
        <v>0</v>
      </c>
      <c r="D19" s="91"/>
      <c r="E19" s="92">
        <f>IF('AE-Rechner'!E19&gt;0,SUM($E$12:$E$14),0)</f>
        <v>0</v>
      </c>
      <c r="F19" s="92">
        <f>IF('AE-Rechner'!F19&gt;0,SUM($E$12:$E$14),0)</f>
        <v>0</v>
      </c>
      <c r="G19" s="92">
        <f>IF('AE-Rechner'!G19&gt;0,SUM($E$12:$E$14),0)</f>
        <v>0</v>
      </c>
      <c r="H19" s="92">
        <f>IF('AE-Rechner'!H19&gt;0,SUM($E$12:$E$14),0)</f>
        <v>0</v>
      </c>
      <c r="I19" s="124" t="s">
        <v>29</v>
      </c>
      <c r="J19" s="123">
        <f>IF(SUM($I$12:$I$14)&gt;1,0,SUM(E19:H19))</f>
        <v>0</v>
      </c>
      <c r="K19" s="76"/>
      <c r="L19" s="76"/>
      <c r="M19" s="77"/>
      <c r="N19" s="56"/>
      <c r="O19" s="8"/>
    </row>
    <row r="20" spans="1:15" ht="6" customHeight="1" thickBot="1" x14ac:dyDescent="0.35">
      <c r="A20" s="57"/>
      <c r="B20" s="78"/>
      <c r="C20" s="13"/>
      <c r="D20" s="13"/>
      <c r="E20" s="94"/>
      <c r="F20" s="94"/>
      <c r="G20" s="14"/>
      <c r="H20" s="14"/>
      <c r="I20" s="7"/>
      <c r="J20" s="11"/>
      <c r="K20" s="71"/>
      <c r="L20" s="71"/>
      <c r="M20" s="72"/>
      <c r="N20" s="61"/>
      <c r="O20" s="11"/>
    </row>
    <row r="21" spans="1:15" s="16" customFormat="1" ht="30.95" customHeight="1" thickBot="1" x14ac:dyDescent="0.25">
      <c r="A21" s="51"/>
      <c r="B21" s="12" t="s">
        <v>34</v>
      </c>
      <c r="C21" s="17" t="s">
        <v>39</v>
      </c>
      <c r="D21" s="15"/>
      <c r="E21" s="18">
        <f>IF('AE-Rechner'!E21&gt;0,SUM($F$12:$F$14),0)</f>
        <v>0</v>
      </c>
      <c r="F21" s="18">
        <f>IF('AE-Rechner'!F21&gt;0,SUM($F$12:$F$14),0)</f>
        <v>0</v>
      </c>
      <c r="G21" s="18">
        <f>IF('AE-Rechner'!G21&gt;0,SUM($F$12:$F$14),0)</f>
        <v>0</v>
      </c>
      <c r="H21" s="18">
        <f>IF('AE-Rechner'!H21&gt;0,SUM($F$12:$F$14),0)</f>
        <v>0</v>
      </c>
      <c r="I21" s="124" t="s">
        <v>29</v>
      </c>
      <c r="J21" s="125">
        <f>IF(SUM($I$12:$I$14)&gt;1,0,SUM(E21:H21))</f>
        <v>0</v>
      </c>
      <c r="K21" s="8"/>
      <c r="L21" s="8"/>
      <c r="M21" s="77"/>
      <c r="N21" s="56"/>
      <c r="O21" s="8"/>
    </row>
    <row r="22" spans="1:15" ht="6" customHeight="1" thickBot="1" x14ac:dyDescent="0.35">
      <c r="A22" s="57"/>
      <c r="B22" s="78"/>
      <c r="C22" s="10"/>
      <c r="D22" s="13"/>
      <c r="E22" s="3"/>
      <c r="F22" s="3"/>
      <c r="G22" s="3"/>
      <c r="H22" s="3"/>
      <c r="I22" s="7"/>
      <c r="J22" s="11"/>
      <c r="K22" s="11"/>
      <c r="L22" s="11"/>
      <c r="M22" s="72"/>
      <c r="N22" s="61"/>
      <c r="O22" s="11"/>
    </row>
    <row r="23" spans="1:15" s="16" customFormat="1" ht="30.95" customHeight="1" thickBot="1" x14ac:dyDescent="0.25">
      <c r="A23" s="51"/>
      <c r="B23" s="12" t="s">
        <v>40</v>
      </c>
      <c r="C23" s="17" t="s">
        <v>32</v>
      </c>
      <c r="D23" s="15"/>
      <c r="E23" s="131">
        <f>IF('AE-Rechner'!E23&gt;0,SUM($G$12:$G$14),0)</f>
        <v>0</v>
      </c>
      <c r="F23" s="131">
        <f>IF('AE-Rechner'!F23&gt;0,SUM($G$12:$G$14),0)</f>
        <v>0</v>
      </c>
      <c r="G23" s="131">
        <f>IF('AE-Rechner'!G23&gt;0,SUM($G$12:$G$14),0)</f>
        <v>0</v>
      </c>
      <c r="H23" s="131">
        <f>IF('AE-Rechner'!H23&gt;0,SUM($G$12:$G$14),0)</f>
        <v>0</v>
      </c>
      <c r="I23" s="124" t="s">
        <v>29</v>
      </c>
      <c r="J23" s="136">
        <f>IF(SUM($I$12:$I$14)&gt;1,0,SUM(E23:H23))</f>
        <v>0</v>
      </c>
      <c r="K23" s="8"/>
      <c r="L23" s="8"/>
      <c r="M23" s="77"/>
      <c r="N23" s="56"/>
      <c r="O23" s="8"/>
    </row>
    <row r="24" spans="1:15" ht="6" customHeight="1" thickBot="1" x14ac:dyDescent="0.35">
      <c r="A24" s="57"/>
      <c r="B24" s="78"/>
      <c r="C24" s="10"/>
      <c r="D24" s="13"/>
      <c r="E24" s="3"/>
      <c r="F24" s="3"/>
      <c r="G24" s="3"/>
      <c r="H24" s="3"/>
      <c r="I24" s="7"/>
      <c r="J24" s="11"/>
      <c r="K24" s="11"/>
      <c r="L24" s="11"/>
      <c r="M24" s="72"/>
      <c r="N24" s="61"/>
      <c r="O24" s="11"/>
    </row>
    <row r="25" spans="1:15" s="16" customFormat="1" ht="30.95" customHeight="1" thickBot="1" x14ac:dyDescent="0.25">
      <c r="A25" s="51"/>
      <c r="B25" s="12" t="s">
        <v>41</v>
      </c>
      <c r="C25" s="17" t="s">
        <v>33</v>
      </c>
      <c r="D25" s="15"/>
      <c r="E25" s="134">
        <f>IF('AE-Rechner'!E25&gt;0,SUM($H$12:$H$14),0)</f>
        <v>0</v>
      </c>
      <c r="F25" s="134">
        <f>IF('AE-Rechner'!F25&gt;0,SUM($H$12:$H$14),0)</f>
        <v>0</v>
      </c>
      <c r="G25" s="134">
        <f>IF('AE-Rechner'!G25&gt;0,SUM($H$12:$H$14),0)</f>
        <v>0</v>
      </c>
      <c r="H25" s="134">
        <f>IF('AE-Rechner'!H25&gt;0,SUM($H$12:$H$14),0)</f>
        <v>0</v>
      </c>
      <c r="I25" s="124" t="s">
        <v>29</v>
      </c>
      <c r="J25" s="137">
        <f>IF(SUM($I$12:$I$14)&gt;1,0,SUM(E25:H25))</f>
        <v>0</v>
      </c>
      <c r="K25" s="8"/>
      <c r="L25" s="8"/>
      <c r="M25" s="77"/>
      <c r="N25" s="56"/>
      <c r="O25" s="8"/>
    </row>
    <row r="26" spans="1:15" ht="6" customHeight="1" x14ac:dyDescent="0.3">
      <c r="A26" s="57"/>
      <c r="B26" s="9"/>
      <c r="C26" s="3"/>
      <c r="D26" s="3"/>
      <c r="E26" s="3"/>
      <c r="F26" s="3"/>
      <c r="G26" s="3"/>
      <c r="H26" s="3"/>
      <c r="I26" s="7"/>
      <c r="J26" s="11"/>
      <c r="K26" s="11"/>
      <c r="L26" s="11"/>
      <c r="M26" s="72"/>
      <c r="N26" s="61"/>
      <c r="O26" s="11"/>
    </row>
    <row r="27" spans="1:15" ht="15" customHeight="1" thickBot="1" x14ac:dyDescent="0.35">
      <c r="A27" s="57"/>
      <c r="B27" s="95" t="s">
        <v>30</v>
      </c>
      <c r="C27" s="42">
        <f>C8</f>
        <v>0</v>
      </c>
      <c r="D27" s="96"/>
      <c r="E27" s="96"/>
      <c r="F27" s="96"/>
      <c r="G27" s="96"/>
      <c r="H27" s="96"/>
      <c r="I27" s="96"/>
      <c r="J27" s="96"/>
      <c r="K27" s="97"/>
      <c r="L27" s="97"/>
      <c r="M27" s="72"/>
      <c r="N27" s="61"/>
      <c r="O27" s="11"/>
    </row>
    <row r="28" spans="1:15" ht="18" customHeight="1" thickBot="1" x14ac:dyDescent="0.35">
      <c r="A28" s="57"/>
      <c r="B28" s="95" t="s">
        <v>2</v>
      </c>
      <c r="C28" s="96"/>
      <c r="D28" s="96"/>
      <c r="E28" s="96"/>
      <c r="F28" s="96"/>
      <c r="G28" s="96"/>
      <c r="H28" s="98" t="s">
        <v>7</v>
      </c>
      <c r="I28" s="99" t="s">
        <v>21</v>
      </c>
      <c r="J28" s="41">
        <f>J19+J21+J23+J25</f>
        <v>0</v>
      </c>
      <c r="K28" s="100"/>
      <c r="L28" s="100"/>
      <c r="M28" s="72"/>
      <c r="N28" s="61"/>
      <c r="O28" s="11"/>
    </row>
    <row r="29" spans="1:15" ht="18" customHeight="1" x14ac:dyDescent="0.3">
      <c r="A29" s="57"/>
      <c r="B29" s="219" t="s">
        <v>3</v>
      </c>
      <c r="C29" s="220"/>
      <c r="D29" s="96"/>
      <c r="E29" s="96"/>
      <c r="F29" s="96"/>
      <c r="G29" s="96"/>
      <c r="H29" s="97"/>
      <c r="I29" s="99"/>
      <c r="J29" s="101"/>
      <c r="K29" s="100"/>
      <c r="L29" s="100"/>
      <c r="M29" s="72"/>
      <c r="N29" s="61"/>
      <c r="O29" s="11"/>
    </row>
    <row r="30" spans="1:15" ht="18" customHeight="1" x14ac:dyDescent="0.3">
      <c r="A30" s="57"/>
      <c r="B30" s="102" t="s">
        <v>4</v>
      </c>
      <c r="C30" s="103">
        <f>'AE-Rechner'!C30</f>
        <v>0</v>
      </c>
      <c r="D30" s="96"/>
      <c r="E30" s="96"/>
      <c r="F30" s="96"/>
      <c r="G30" s="96"/>
      <c r="H30" s="97"/>
      <c r="I30" s="99"/>
      <c r="J30" s="101"/>
      <c r="K30" s="100"/>
      <c r="L30" s="100"/>
      <c r="M30" s="72"/>
      <c r="N30" s="61"/>
      <c r="O30" s="11"/>
    </row>
    <row r="31" spans="1:15" ht="6" customHeight="1" thickBot="1" x14ac:dyDescent="0.25">
      <c r="A31" s="104"/>
      <c r="B31" s="105"/>
      <c r="C31" s="106"/>
      <c r="D31" s="106"/>
      <c r="E31" s="106"/>
      <c r="F31" s="106"/>
      <c r="G31" s="106"/>
      <c r="H31" s="106"/>
      <c r="I31" s="107"/>
      <c r="J31" s="108"/>
      <c r="K31" s="108"/>
      <c r="L31" s="108"/>
      <c r="M31" s="108"/>
      <c r="N31" s="109"/>
      <c r="O31" s="11"/>
    </row>
    <row r="32" spans="1:15" ht="167.25" customHeight="1" thickTop="1" x14ac:dyDescent="0.2">
      <c r="A32" s="11"/>
      <c r="B32" s="1"/>
      <c r="C32" s="3"/>
      <c r="D32" s="3"/>
      <c r="E32" s="3"/>
      <c r="F32" s="3"/>
      <c r="G32" s="3"/>
      <c r="H32" s="3"/>
      <c r="I32" s="7"/>
      <c r="J32" s="11"/>
      <c r="K32" s="11"/>
      <c r="L32" s="11"/>
      <c r="M32" s="11"/>
      <c r="N32" s="11"/>
      <c r="O32" s="11"/>
    </row>
    <row r="33" spans="1:15" ht="156" customHeight="1" x14ac:dyDescent="0.2">
      <c r="A33" s="11"/>
      <c r="B33" s="1"/>
      <c r="C33" s="3"/>
      <c r="D33" s="3"/>
      <c r="E33" s="3"/>
      <c r="F33" s="3"/>
      <c r="G33" s="3"/>
      <c r="H33" s="3"/>
      <c r="I33" s="7"/>
      <c r="J33" s="11"/>
      <c r="K33" s="11"/>
      <c r="L33" s="11"/>
      <c r="M33" s="11"/>
      <c r="N33" s="11"/>
      <c r="O33" s="11"/>
    </row>
    <row r="34" spans="1:15" x14ac:dyDescent="0.2">
      <c r="O34" s="11"/>
    </row>
  </sheetData>
  <sheetProtection password="CDD0" sheet="1" selectLockedCells="1"/>
  <protectedRanges>
    <protectedRange password="CDD0" sqref="E17:H18" name="sämtlicher Fragetext und Erläuterungstext"/>
    <protectedRange password="CDD0" sqref="I10:I11" name="sämtlicher Fragetext und Erläuterungstext_1"/>
  </protectedRanges>
  <mergeCells count="3">
    <mergeCell ref="B12:B14"/>
    <mergeCell ref="B29:C29"/>
    <mergeCell ref="E16:H16"/>
  </mergeCells>
  <phoneticPr fontId="2" type="noConversion"/>
  <printOptions horizontalCentered="1" verticalCentered="1"/>
  <pageMargins left="0.39370078740157483" right="0.39370078740157483" top="0.43307086614173229" bottom="0.55118110236220474" header="0.39370078740157483" footer="0.39370078740157483"/>
  <pageSetup paperSize="9" scale="88" orientation="landscape" r:id="rId1"/>
  <headerFooter alignWithMargins="0">
    <oddFooter>&amp;L&amp;8Rechner Ausbildungsentschädigung 2013/2014&amp;R&amp;8Swiss Volley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AE-Rechner</vt:lpstr>
      <vt:lpstr>TarifeAb1213</vt:lpstr>
      <vt:lpstr>Version</vt:lpstr>
      <vt:lpstr>Auswertung</vt:lpstr>
      <vt:lpstr>'AE-Rechner'!Druckbereich</vt:lpstr>
      <vt:lpstr>Auswertung!Druckbereich</vt:lpstr>
    </vt:vector>
  </TitlesOfParts>
  <Company>Swiss Volley - NWK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Ausbildungsentschaedigung</dc:title>
  <dc:creator>Daniel Matti</dc:creator>
  <cp:lastModifiedBy>Lara Kipfer</cp:lastModifiedBy>
  <cp:lastPrinted>2016-06-30T08:13:21Z</cp:lastPrinted>
  <dcterms:created xsi:type="dcterms:W3CDTF">2004-03-05T16:37:05Z</dcterms:created>
  <dcterms:modified xsi:type="dcterms:W3CDTF">2025-08-11T11:30:29Z</dcterms:modified>
</cp:coreProperties>
</file>