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olleyballch.sharepoint.com/sites/Talentfoerderung/Freigegebene Dokumente/Clublizenzierung/Vorlagen/2025/"/>
    </mc:Choice>
  </mc:AlternateContent>
  <xr:revisionPtr revIDLastSave="307" documentId="13_ncr:1_{FE121691-B190-4FDF-824B-9E960174EECA}" xr6:coauthVersionLast="47" xr6:coauthVersionMax="47" xr10:uidLastSave="{693AF29B-8366-4CA9-8B2B-2D98B95103C8}"/>
  <workbookProtection workbookAlgorithmName="SHA-512" workbookHashValue="/0sxJxPO26+yad3qNqj5Q/t5I7CNnsXCSZophqw5tOlQfi4nnnVBsLmIuaCUdOOL8RhyaI/LpeUFWTu3JVIqKA==" workbookSaltValue="5pNHKXPLAeOJqC1SUhjW7Q==" workbookSpinCount="100000" lockStructure="1"/>
  <bookViews>
    <workbookView xWindow="-108" yWindow="-108" windowWidth="30936" windowHeight="16776" xr2:uid="{00000000-000D-0000-FFFF-FFFF00000000}"/>
  </bookViews>
  <sheets>
    <sheet name="Selbstdeklaration" sheetId="1" r:id="rId1"/>
    <sheet name="Zusammenfassung" sheetId="5" state="hidden" r:id="rId2"/>
    <sheet name="Daten" sheetId="2" state="hidden" r:id="rId3"/>
  </sheets>
  <definedNames>
    <definedName name="Donne">Daten!$J$1:$J$2</definedName>
    <definedName name="_xlnm.Print_Area" localSheetId="0">Selbstdeklaration!$A$2:$G$99</definedName>
    <definedName name="_xlnm.Print_Area" localSheetId="1">Zusammenfassung!$A$1:$K$62</definedName>
    <definedName name="_xlnm.Print_Titles" localSheetId="0">Selbstdeklaration!$2:$2</definedName>
    <definedName name="_xlnm.Print_Titles" localSheetId="1">Zusammenfassung!$1:$3</definedName>
    <definedName name="femmes">Daten!$I$1:$I$2</definedName>
    <definedName name="Frauen">Daten!$H$1:$H$2</definedName>
    <definedName name="Frauen21">#REF!</definedName>
    <definedName name="Ja">Daten!$E$1:$E$2</definedName>
    <definedName name="LFrauen">#REF!</definedName>
    <definedName name="LMänner">#REF!</definedName>
    <definedName name="Männer21">#REF!</definedName>
    <definedName name="NLAF">Daten!$A$21:$A$32</definedName>
    <definedName name="NLAM">Daten!$D$21:$D$30</definedName>
    <definedName name="Oui">Daten!$F$1:$F$2</definedName>
    <definedName name="Si">Daten!$G$1:$G$2</definedName>
    <definedName name="Sprache">Daten!$A$1:$A$3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5" l="1"/>
  <c r="B7" i="5"/>
  <c r="B23" i="5"/>
  <c r="G22" i="5" s="1"/>
  <c r="B21" i="5"/>
  <c r="L21" i="5" s="1"/>
  <c r="G21" i="5" s="1"/>
  <c r="B17" i="5"/>
  <c r="G16" i="5" s="1"/>
  <c r="B15" i="2" l="1"/>
  <c r="C15" i="2" s="1"/>
  <c r="D15" i="2" s="1"/>
  <c r="E15" i="2" s="1"/>
  <c r="F15" i="2" s="1"/>
  <c r="G15" i="2" s="1"/>
  <c r="C5" i="2"/>
  <c r="F12" i="2" s="1"/>
  <c r="A7" i="2"/>
  <c r="A6" i="2"/>
  <c r="B13" i="2" s="1"/>
  <c r="C13" i="2" s="1"/>
  <c r="D13" i="2" s="1"/>
  <c r="E13" i="2" s="1"/>
  <c r="F13" i="2" s="1"/>
  <c r="G13" i="2" s="1"/>
  <c r="G11" i="5"/>
  <c r="F17" i="2" l="1"/>
  <c r="D17" i="2"/>
  <c r="G17" i="2"/>
  <c r="B17" i="2"/>
  <c r="C17" i="2"/>
  <c r="E17" i="2"/>
  <c r="C14" i="2"/>
  <c r="C16" i="2" s="1"/>
  <c r="D14" i="2"/>
  <c r="D16" i="2" s="1"/>
  <c r="E14" i="2"/>
  <c r="E16" i="2" s="1"/>
  <c r="G14" i="2"/>
  <c r="G16" i="2" s="1"/>
  <c r="F14" i="2"/>
  <c r="F16" i="2" s="1"/>
  <c r="B14" i="2"/>
  <c r="B16" i="2" s="1"/>
  <c r="B12" i="2"/>
  <c r="G12" i="2"/>
  <c r="C12" i="2"/>
  <c r="D12" i="2"/>
  <c r="E12" i="2"/>
  <c r="A9" i="2"/>
  <c r="B9" i="2"/>
  <c r="C1" i="5"/>
  <c r="B26" i="5"/>
  <c r="D33" i="5"/>
  <c r="D31" i="5"/>
  <c r="D29" i="5"/>
  <c r="J27" i="5"/>
  <c r="H7" i="5"/>
  <c r="J18" i="5"/>
  <c r="J13" i="5"/>
  <c r="J9" i="5"/>
  <c r="J25" i="5"/>
  <c r="A10" i="2" l="1"/>
  <c r="B40" i="5"/>
  <c r="L40" i="5" s="1"/>
  <c r="G40" i="5" s="1"/>
  <c r="B39" i="5"/>
  <c r="L39" i="5" s="1"/>
  <c r="G39" i="5" s="1"/>
  <c r="B38" i="5"/>
  <c r="L38" i="5" s="1"/>
  <c r="G38" i="5" s="1"/>
  <c r="B37" i="5"/>
  <c r="L37" i="5" s="1"/>
  <c r="G37" i="5" s="1"/>
  <c r="B36" i="5"/>
  <c r="L36" i="5" s="1"/>
  <c r="G36" i="5" s="1"/>
  <c r="B35" i="5"/>
  <c r="L35" i="5" s="1"/>
  <c r="G35" i="5" s="1"/>
  <c r="B32" i="5"/>
  <c r="L32" i="5" s="1"/>
  <c r="G32" i="5" s="1"/>
  <c r="B30" i="5"/>
  <c r="L30" i="5" s="1"/>
  <c r="G30" i="5" s="1"/>
  <c r="B28" i="5"/>
  <c r="L28" i="5" s="1"/>
  <c r="G28" i="5" s="1"/>
  <c r="B22" i="5"/>
  <c r="L22" i="5" s="1"/>
  <c r="B20" i="5"/>
  <c r="L20" i="5" s="1"/>
  <c r="G20" i="5" s="1"/>
  <c r="B19" i="5"/>
  <c r="L19" i="5" s="1"/>
  <c r="G19" i="5" s="1"/>
  <c r="B16" i="5"/>
  <c r="L16" i="5" s="1"/>
  <c r="B15" i="5"/>
  <c r="L15" i="5" s="1"/>
  <c r="G15" i="5" s="1"/>
  <c r="B14" i="5"/>
  <c r="L14" i="5" s="1"/>
  <c r="G14" i="5" s="1"/>
  <c r="B12" i="5"/>
  <c r="L12" i="5" s="1"/>
  <c r="G12" i="5" s="1"/>
  <c r="B11" i="5"/>
  <c r="L11" i="5" s="1"/>
  <c r="B10" i="5"/>
  <c r="L10" i="5" s="1"/>
  <c r="G10" i="5" s="1"/>
  <c r="B6" i="5"/>
  <c r="L6" i="5" s="1"/>
  <c r="G26" i="5" l="1"/>
  <c r="I25" i="5" s="1"/>
  <c r="L26" i="5"/>
  <c r="I34" i="5"/>
  <c r="I27" i="5"/>
  <c r="I18" i="5"/>
  <c r="I13" i="5"/>
  <c r="I9" i="5"/>
  <c r="N1" i="2"/>
  <c r="L7" i="5" l="1"/>
  <c r="G7" i="5" s="1"/>
  <c r="K5" i="5" s="1"/>
  <c r="K24" i="5"/>
  <c r="K8" i="5"/>
  <c r="K3" i="5" l="1"/>
  <c r="I1" i="5" s="1"/>
</calcChain>
</file>

<file path=xl/sharedStrings.xml><?xml version="1.0" encoding="utf-8"?>
<sst xmlns="http://schemas.openxmlformats.org/spreadsheetml/2006/main" count="211" uniqueCount="145">
  <si>
    <t>Geschlecht</t>
  </si>
  <si>
    <t>Regionale Talentsichtung (Phase T1)</t>
  </si>
  <si>
    <t>Wir ermöglichen es den Talent Scouts unsere Nachwuchstrainings zu besuchen.</t>
  </si>
  <si>
    <t>Regionale Talentförderung (Phase T2)</t>
  </si>
  <si>
    <t>Wir haben die Trägerschaften (RTG/ RTZ) als Teil unserer Ausbildungsphilosphie im Verein verankert.</t>
  </si>
  <si>
    <t>Name</t>
  </si>
  <si>
    <t>Lizenznummer</t>
  </si>
  <si>
    <t>Geb. Datum</t>
  </si>
  <si>
    <t>Nationale Talentförderung (Phase T3)</t>
  </si>
  <si>
    <t>Sprache</t>
  </si>
  <si>
    <t>DE</t>
  </si>
  <si>
    <t>FR</t>
  </si>
  <si>
    <t>IT</t>
  </si>
  <si>
    <t>Ja</t>
  </si>
  <si>
    <t>Nein</t>
  </si>
  <si>
    <t>Oui</t>
  </si>
  <si>
    <t>No</t>
  </si>
  <si>
    <t>Sì</t>
  </si>
  <si>
    <t>Kooperation mit dem Nachwuchsleistungssport (Phase T1-T3)</t>
  </si>
  <si>
    <t>Engagement im Nachwuchsbreitensport (Phase F3)</t>
  </si>
  <si>
    <t>Frauen</t>
  </si>
  <si>
    <t>Männer</t>
  </si>
  <si>
    <t>femmes</t>
  </si>
  <si>
    <t>hommes</t>
  </si>
  <si>
    <t>Donne</t>
  </si>
  <si>
    <t>Uomini</t>
  </si>
  <si>
    <t>Club</t>
  </si>
  <si>
    <t>SO-Card</t>
  </si>
  <si>
    <t>Organisation</t>
  </si>
  <si>
    <t>Bestätigung und Unterschrift</t>
  </si>
  <si>
    <t>Ort, Datum</t>
  </si>
  <si>
    <t>Name/ E-Mail/ Telefon</t>
  </si>
  <si>
    <t>M</t>
  </si>
  <si>
    <t>Nachwuchsabteilung</t>
  </si>
  <si>
    <t>Anzahl Lizenzen (JGU13-JG U23)</t>
  </si>
  <si>
    <t>Information an Eltern/ Spieler*innen</t>
  </si>
  <si>
    <t>Ermöglichen Vereinsbesuche</t>
  </si>
  <si>
    <t>Ermutigen Spieler*innen teilzunehmen</t>
  </si>
  <si>
    <t>Trägerschaften Teil unserer Ausbildungsphilosphie</t>
  </si>
  <si>
    <t>Spielerinnen nehmen an der regionalen Talentförderung teil</t>
  </si>
  <si>
    <t>Anzahl der Spieler*innen</t>
  </si>
  <si>
    <t>Spielerinnen nehmen an der nationalen Talentförderung teil</t>
  </si>
  <si>
    <t>16h Training pro Woche</t>
  </si>
  <si>
    <t>min. 44 Wochen Training pro Jahr</t>
  </si>
  <si>
    <t xml:space="preserve">min. 2 Krafttrainingseinheiten pro Woche </t>
  </si>
  <si>
    <t>Training nach  "Swiss Volley Guidelines"</t>
  </si>
  <si>
    <t>Sportmedizinisches Konzept</t>
  </si>
  <si>
    <t xml:space="preserve">Gesamtpunkteanzahl </t>
  </si>
  <si>
    <t xml:space="preserve">Status </t>
  </si>
  <si>
    <t>grün</t>
  </si>
  <si>
    <t>rot</t>
  </si>
  <si>
    <t>gelb</t>
  </si>
  <si>
    <t>Folgender Vorschlag/ Empfehlung geht an die Lizenzkommission:</t>
  </si>
  <si>
    <t>Pkt.</t>
  </si>
  <si>
    <t>F</t>
  </si>
  <si>
    <t>J/N</t>
  </si>
  <si>
    <r>
      <t xml:space="preserve">Angaben zur Zusammenarbeit mit der Regionalen Talentsichtung.
</t>
    </r>
    <r>
      <rPr>
        <i/>
        <sz val="8"/>
        <color rgb="FFFF0000"/>
        <rFont val="Calibri"/>
        <family val="2"/>
      </rPr>
      <t>(Angaben werden von Swiss Volley mit Hilfe der Regionalverbände geprüft)</t>
    </r>
  </si>
  <si>
    <r>
      <t xml:space="preserve">Angaben zur Zusammenarbeit mit der Regionalen Talentförderung (RTG/ RTZ). 
</t>
    </r>
    <r>
      <rPr>
        <i/>
        <sz val="8"/>
        <color rgb="FFFF0000"/>
        <rFont val="Calibri"/>
        <family val="2"/>
      </rPr>
      <t>(Angaben werden von Swiss Volley mit Hilfe der Trägerschaften geprüft)</t>
    </r>
  </si>
  <si>
    <t>ok</t>
  </si>
  <si>
    <t>Kon.SV</t>
  </si>
  <si>
    <t>Empfehlungen an die Lizenzkommission</t>
  </si>
  <si>
    <t>Wir erklären hiermit, dass wir alle Angaben wahrheitsgemäss ausgefüllt haben.</t>
  </si>
  <si>
    <t>Wir sind damit einverstanden, dass unsere Angaben auf der Homepage von Swiss Volley veröffentlicht werden.</t>
  </si>
  <si>
    <t>max 6</t>
  </si>
  <si>
    <t>max 9</t>
  </si>
  <si>
    <t>max 25</t>
  </si>
  <si>
    <t>Talente</t>
  </si>
  <si>
    <t>3.3</t>
  </si>
  <si>
    <t>3.2</t>
  </si>
  <si>
    <t>3.1</t>
  </si>
  <si>
    <t>2.3</t>
  </si>
  <si>
    <t>2.2</t>
  </si>
  <si>
    <t>2.1</t>
  </si>
  <si>
    <t>2</t>
  </si>
  <si>
    <t>3</t>
  </si>
  <si>
    <t>1</t>
  </si>
  <si>
    <t>4</t>
  </si>
  <si>
    <t>5</t>
  </si>
  <si>
    <t>Saisonstart</t>
  </si>
  <si>
    <t>bis (U19)</t>
  </si>
  <si>
    <t>Alle Talente der Jahrgänge (Vorjahr U23)</t>
  </si>
  <si>
    <t>U23</t>
  </si>
  <si>
    <t>U19</t>
  </si>
  <si>
    <t>von</t>
  </si>
  <si>
    <t>bis</t>
  </si>
  <si>
    <t>SOTC</t>
  </si>
  <si>
    <t>Wir erfüllen folgende Kriterien in unserer Organisationsstruktur:</t>
  </si>
  <si>
    <t>Wir haben ein sportmedizinisches Konzept mit dem Schwerpunkt auf die Betreuung im Notfall.</t>
  </si>
  <si>
    <t>Unterschrift der/des ….</t>
  </si>
  <si>
    <t>Angaben zur Nachwuchsarbeit im Verein.</t>
  </si>
  <si>
    <t>Isa Phantasie/ isa.phanta@volleyball.ch/ +41 79 562 39 69</t>
  </si>
  <si>
    <t>Volley Lugano</t>
  </si>
  <si>
    <t>VBC Cheseaux</t>
  </si>
  <si>
    <t>Volley Schönenwerd</t>
  </si>
  <si>
    <t>TSV Jona Volleyball</t>
  </si>
  <si>
    <t>VC Kanti Schaffhausen</t>
  </si>
  <si>
    <t>Chênois Genève Volleyball</t>
  </si>
  <si>
    <t>Raiffeisen Volley Toggenburg</t>
  </si>
  <si>
    <t>Lausanne UC</t>
  </si>
  <si>
    <t>Sm`Aesch Pfeffingen</t>
  </si>
  <si>
    <t>Viteos NUC</t>
  </si>
  <si>
    <t>BIWI VFM</t>
  </si>
  <si>
    <t>Wir haben Spieler:innen die an der regionalen Talentförderung teilnehmen.</t>
  </si>
  <si>
    <t>Frauen NLA/NLB 2024/2025</t>
  </si>
  <si>
    <t>Männer NLA/NLB 2024/2025</t>
  </si>
  <si>
    <t>Infomaniak Genève Volley</t>
  </si>
  <si>
    <t>NLZ Volleyball Academy</t>
  </si>
  <si>
    <t>Raiffeisen Volley Glaronia</t>
  </si>
  <si>
    <t>Volley Düdingen</t>
  </si>
  <si>
    <t>Colombier Volley</t>
  </si>
  <si>
    <t>STV St.Gallen Volleyball</t>
  </si>
  <si>
    <t>VBC Sursee</t>
  </si>
  <si>
    <t>Volley Amriswil</t>
  </si>
  <si>
    <t>Volley Näfels</t>
  </si>
  <si>
    <t>Wir führen eine eigene Nachwuchsabteilung mit dem Geschlecht unseres NLA Teams entsprechend dem Art. 137 des Volleyballreglements.</t>
  </si>
  <si>
    <t>Wir informieren unsere Eltern und Spieler:innen über die Regionale Talentsichtung.</t>
  </si>
  <si>
    <t>Wir informieren unsere Eltern und Spieler:innen über die regionale Talentförderung.</t>
  </si>
  <si>
    <t>Wir informieren unsere Eltern und Spieler:innen über die nationale Talentförderung.</t>
  </si>
  <si>
    <t>Wir bieten den Nachwuchsspieler:innen 16h Training pro Woche an. Diese werden von der Ausbildungsverantwortlichen, der Athletiktrainer:in oder der Trainer:in der NLA geleitet.</t>
  </si>
  <si>
    <t>Wir bieten den Nachwuchsspieler:innen mindestens 44 Wochen Training pro Jahr an. Diese werden von der Ausbildungsverantwortlichen, der Athletiktrainer:in oder der Trainer:in der NLA geleitet.</t>
  </si>
  <si>
    <t>Wir bieten den Nachwuchsspieler:innen mindestens 2 Krafttrainingseinheiten pro Woche an. Diese werden von der Athletiktrainer:in betreut und geleitet.</t>
  </si>
  <si>
    <t>Wir berücksichtigen die "Swiss Volley Guidelines" und die "Evaluierungsbögen Technik T3/T4" als Wegleitung für die Ausbildung der Nachwuchsspieler:innen.</t>
  </si>
  <si>
    <t>Wir ermutigen Spieler:innen an der Regionalen Talentsichtung teilzunehmen.</t>
  </si>
  <si>
    <r>
      <t xml:space="preserve">Angaben zur Zusammenarbeit mit der Nationalen Talentförderung (NNV/ NLZ).
</t>
    </r>
    <r>
      <rPr>
        <i/>
        <sz val="8"/>
        <color rgb="FFFF0000"/>
        <rFont val="Calibri"/>
        <family val="2"/>
      </rPr>
      <t>(Angaben werden von Swiss Volley mit Hilfe der Trägerschaften geprüft)</t>
    </r>
  </si>
  <si>
    <t>Nationale Talentförderung (Phase T3 &amp; T4)</t>
  </si>
  <si>
    <t>Wir haben die Nationalen Trägerschaften (NNV/ NLZ) als Teil unserer Ausbildungsphilosphie im Verein verankert.</t>
  </si>
  <si>
    <t>Wir sind Partnerverein einer nationalen Trägerschaft.</t>
  </si>
  <si>
    <t>Wir haben Spieler:innen in die NNV/ NLZ zur Ausbildung geschickt.</t>
  </si>
  <si>
    <t>Wir kooperieren mit Hochschulen und sportfreundlichen Betrieben in der Region.</t>
  </si>
  <si>
    <t>Trainings- und Betreuungsumfeld</t>
  </si>
  <si>
    <t>Angaben zu Struktur, Trainigs- und Betreuungsumfeld im Team der NLA.</t>
  </si>
  <si>
    <t>NLA-Team (Phase T4)</t>
  </si>
  <si>
    <t>Talente im NLA-Kader</t>
  </si>
  <si>
    <t>Betreuerstab NLA-Team</t>
  </si>
  <si>
    <r>
      <t xml:space="preserve">Wir haben eine </t>
    </r>
    <r>
      <rPr>
        <b/>
        <sz val="10"/>
        <color theme="1"/>
        <rFont val="Calibri"/>
        <family val="2"/>
      </rPr>
      <t>Athletiktrainerin</t>
    </r>
    <r>
      <rPr>
        <sz val="10"/>
        <color theme="1"/>
        <rFont val="Calibri"/>
        <family val="2"/>
      </rPr>
      <t xml:space="preserve"> bzw. einen </t>
    </r>
    <r>
      <rPr>
        <b/>
        <sz val="10"/>
        <color theme="1"/>
        <rFont val="Calibri"/>
        <family val="2"/>
      </rPr>
      <t>Athletiktrainer</t>
    </r>
    <r>
      <rPr>
        <sz val="10"/>
        <color theme="1"/>
        <rFont val="Calibri"/>
        <family val="2"/>
      </rPr>
      <t xml:space="preserve"> </t>
    </r>
    <r>
      <rPr>
        <sz val="10"/>
        <rFont val="Calibri"/>
        <family val="2"/>
      </rPr>
      <t>(Swiss Olympic Konditionstrainer &amp; Langhantelausbildung)</t>
    </r>
    <r>
      <rPr>
        <sz val="10"/>
        <color theme="1"/>
        <rFont val="Calibri"/>
        <family val="2"/>
      </rPr>
      <t xml:space="preserve"> engagiert, der das athletische Programm auf die Bedürfnisse der Nachwuchsspieler:innen adaptiert und sie in den Trainings betreut.</t>
    </r>
  </si>
  <si>
    <t>Folgende Nachwuchsspieler:innen (&lt;=U23) mit einer Swiss Olympic Talent-Card sind Teil des 14er Kaders unseres NLA-Teams:</t>
  </si>
  <si>
    <r>
      <t xml:space="preserve">Die </t>
    </r>
    <r>
      <rPr>
        <b/>
        <sz val="10"/>
        <color theme="1"/>
        <rFont val="Calibri"/>
        <family val="2"/>
      </rPr>
      <t>sportliche Leitung</t>
    </r>
    <r>
      <rPr>
        <sz val="10"/>
        <color theme="1"/>
        <rFont val="Calibri"/>
        <family val="2"/>
      </rPr>
      <t xml:space="preserve"> ist eine Person, welche nicht der NLA Trainer/ die NLA Trainerin und auch nicht die Geschäftsleitung des Vereins ist. Sie ist zuständig für die langfristige Kaderplanung und die Einbindung der Nachwuchsspieler:innen.</t>
    </r>
  </si>
  <si>
    <r>
      <t xml:space="preserve">Unsere </t>
    </r>
    <r>
      <rPr>
        <b/>
        <sz val="10"/>
        <color theme="1"/>
        <rFont val="Calibri"/>
        <family val="2"/>
      </rPr>
      <t>Ausbildungsverantwortliche</t>
    </r>
    <r>
      <rPr>
        <sz val="10"/>
        <color theme="1"/>
        <rFont val="Calibri"/>
        <family val="2"/>
      </rPr>
      <t xml:space="preserve"> bzw. unser </t>
    </r>
    <r>
      <rPr>
        <b/>
        <sz val="10"/>
        <color theme="1"/>
        <rFont val="Calibri"/>
        <family val="2"/>
      </rPr>
      <t>Ausbildungsverantwortlicher f</t>
    </r>
    <r>
      <rPr>
        <sz val="10"/>
        <color theme="1"/>
        <rFont val="Calibri"/>
        <family val="2"/>
      </rPr>
      <t>ür die Nachwuchsspieler:innen</t>
    </r>
    <r>
      <rPr>
        <sz val="10"/>
        <rFont val="Calibri"/>
        <family val="2"/>
      </rPr>
      <t xml:space="preserve"> (min. TA)</t>
    </r>
    <r>
      <rPr>
        <sz val="10"/>
        <color theme="1"/>
        <rFont val="Calibri"/>
        <family val="2"/>
      </rPr>
      <t xml:space="preserve">  ist eine Person   welche nicht auch die NLA Trainerin bzw. der NLA Trainer ist.</t>
    </r>
  </si>
  <si>
    <t>Wir erfüllen folgende Kriterien bezüglich des  Training- &amp; Betreuungsumfelds:</t>
  </si>
  <si>
    <t>Anzahl Spieler:innen</t>
  </si>
  <si>
    <t>Anzahl Lizenzen (&lt;=U23 Spieler:innen)</t>
  </si>
  <si>
    <t>Sportliche Leitung als eigene Person</t>
  </si>
  <si>
    <t>Ausbidlungsverantwortliche:r als eigene Person</t>
  </si>
  <si>
    <t>Athletiktrainer:in</t>
  </si>
  <si>
    <t>Kooperation Uni&amp; Arbeit &amp;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</si>
</sst>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6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i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i/>
      <sz val="10"/>
      <color theme="4"/>
      <name val="Calibri"/>
      <family val="2"/>
    </font>
    <font>
      <b/>
      <sz val="18"/>
      <color theme="1"/>
      <name val="Calibri"/>
      <family val="2"/>
    </font>
    <font>
      <i/>
      <sz val="8"/>
      <color rgb="FFFF0000"/>
      <name val="Calibri"/>
      <family val="2"/>
    </font>
    <font>
      <b/>
      <sz val="10"/>
      <color theme="0"/>
      <name val="Calibri"/>
      <family val="2"/>
    </font>
    <font>
      <b/>
      <sz val="6"/>
      <color theme="1"/>
      <name val="Calibri"/>
      <family val="2"/>
    </font>
    <font>
      <sz val="10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24" fillId="0" borderId="0" applyNumberFormat="0" applyFill="0" applyBorder="0" applyAlignment="0" applyProtection="0"/>
    <xf numFmtId="0" fontId="25" fillId="0" borderId="0" applyAlignment="0">
      <protection locked="0"/>
    </xf>
    <xf numFmtId="164" fontId="10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8" fillId="0" borderId="0" xfId="0" applyFont="1"/>
    <xf numFmtId="0" fontId="9" fillId="0" borderId="0" xfId="1"/>
    <xf numFmtId="0" fontId="9" fillId="0" borderId="0" xfId="1" applyAlignment="1">
      <alignment horizontal="left"/>
    </xf>
    <xf numFmtId="0" fontId="11" fillId="4" borderId="0" xfId="0" applyFont="1" applyFill="1"/>
    <xf numFmtId="0" fontId="7" fillId="0" borderId="0" xfId="0" applyFont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0" fillId="0" borderId="8" xfId="0" applyBorder="1"/>
    <xf numFmtId="0" fontId="12" fillId="0" borderId="0" xfId="0" applyFont="1" applyAlignment="1">
      <alignment horizontal="center"/>
    </xf>
    <xf numFmtId="0" fontId="12" fillId="5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4" fillId="0" borderId="0" xfId="0" applyFont="1" applyAlignment="1">
      <alignment horizontal="right"/>
    </xf>
    <xf numFmtId="0" fontId="12" fillId="2" borderId="0" xfId="0" applyFont="1" applyFill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2" xfId="0" applyFont="1" applyBorder="1"/>
    <xf numFmtId="0" fontId="14" fillId="3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6" fillId="0" borderId="4" xfId="0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8" fillId="7" borderId="0" xfId="0" applyFont="1" applyFill="1" applyAlignment="1">
      <alignment horizontal="center" vertical="top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vertical="top"/>
    </xf>
    <xf numFmtId="49" fontId="7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49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49" fontId="0" fillId="0" borderId="0" xfId="0" applyNumberFormat="1" applyAlignment="1">
      <alignment vertical="center"/>
    </xf>
    <xf numFmtId="49" fontId="12" fillId="0" borderId="0" xfId="0" applyNumberFormat="1" applyFont="1"/>
    <xf numFmtId="0" fontId="3" fillId="0" borderId="0" xfId="0" applyFont="1"/>
    <xf numFmtId="0" fontId="16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1" fillId="2" borderId="0" xfId="1" applyFont="1" applyFill="1" applyAlignment="1">
      <alignment horizontal="center"/>
    </xf>
    <xf numFmtId="0" fontId="21" fillId="5" borderId="0" xfId="1" applyFont="1" applyFill="1" applyAlignment="1">
      <alignment horizontal="center"/>
    </xf>
    <xf numFmtId="0" fontId="22" fillId="5" borderId="0" xfId="1" applyFont="1" applyFill="1" applyAlignment="1">
      <alignment horizontal="center"/>
    </xf>
    <xf numFmtId="0" fontId="21" fillId="0" borderId="0" xfId="1" applyFont="1" applyAlignment="1">
      <alignment horizontal="left"/>
    </xf>
    <xf numFmtId="0" fontId="22" fillId="0" borderId="0" xfId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" fillId="2" borderId="0" xfId="0" applyFont="1" applyFill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Protection="1">
      <protection locked="0"/>
    </xf>
    <xf numFmtId="49" fontId="1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7" fillId="0" borderId="0" xfId="0" applyFont="1" applyAlignment="1">
      <alignment horizontal="left" vertical="top" wrapText="1"/>
    </xf>
    <xf numFmtId="0" fontId="15" fillId="0" borderId="2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3" borderId="0" xfId="0" applyFont="1" applyFill="1" applyAlignment="1" applyProtection="1">
      <alignment horizontal="center"/>
      <protection locked="0"/>
    </xf>
    <xf numFmtId="0" fontId="12" fillId="0" borderId="0" xfId="0" applyFont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7" fillId="0" borderId="3" xfId="0" applyFont="1" applyBorder="1" applyProtection="1">
      <protection locked="0"/>
    </xf>
    <xf numFmtId="14" fontId="7" fillId="0" borderId="3" xfId="0" applyNumberFormat="1" applyFont="1" applyBorder="1" applyAlignment="1" applyProtection="1">
      <alignment horizontal="left"/>
      <protection locked="0"/>
    </xf>
  </cellXfs>
  <cellStyles count="8">
    <cellStyle name="Komma 2" xfId="7" xr:uid="{72528FE1-C405-4830-B177-2F497E1B17F8}"/>
    <cellStyle name="Link 2" xfId="5" xr:uid="{3113C49C-26AE-497D-A1D3-1CD1DFAE2696}"/>
    <cellStyle name="Standard" xfId="0" builtinId="0"/>
    <cellStyle name="Standard 2" xfId="1" xr:uid="{00000000-0005-0000-0000-000001000000}"/>
    <cellStyle name="Standard 2 2 2" xfId="2" xr:uid="{90BD6514-0643-41C0-BE55-4DFE9C3C9BA5}"/>
    <cellStyle name="Standard 2 3" xfId="4" xr:uid="{397F3182-B8F2-4E13-84E9-71CF8100A2D3}"/>
    <cellStyle name="Standard 6" xfId="6" xr:uid="{35D5F953-F5AA-4544-9F68-A9C7E109D597}"/>
    <cellStyle name="Standard 8" xfId="3" xr:uid="{D186B563-832E-4036-A2B4-9CDBA68BD472}"/>
  </cellStyles>
  <dxfs count="3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BFBFBF"/>
      <color rgb="FF808080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topLeftCell="A10" zoomScale="110" zoomScaleNormal="110" workbookViewId="0">
      <selection activeCell="G43" sqref="G43"/>
    </sheetView>
  </sheetViews>
  <sheetFormatPr baseColWidth="10" defaultRowHeight="14.4" x14ac:dyDescent="0.3"/>
  <cols>
    <col min="1" max="1" width="3.33203125" style="45" customWidth="1"/>
    <col min="2" max="2" width="5.109375" style="11" customWidth="1"/>
    <col min="3" max="3" width="1.88671875" style="11" customWidth="1"/>
    <col min="4" max="4" width="13.6640625" customWidth="1"/>
    <col min="5" max="5" width="34.6640625" customWidth="1"/>
    <col min="6" max="6" width="14" customWidth="1"/>
    <col min="7" max="7" width="11.6640625" customWidth="1"/>
  </cols>
  <sheetData>
    <row r="1" spans="1:7" ht="15.6" x14ac:dyDescent="0.3">
      <c r="A1" s="44" t="s">
        <v>9</v>
      </c>
      <c r="D1" s="75" t="s">
        <v>10</v>
      </c>
      <c r="F1" s="2" t="s">
        <v>0</v>
      </c>
      <c r="G1" s="75" t="s">
        <v>21</v>
      </c>
    </row>
    <row r="2" spans="1:7" s="3" customFormat="1" ht="20.100000000000001" customHeight="1" x14ac:dyDescent="0.4">
      <c r="A2" s="82" t="s">
        <v>26</v>
      </c>
      <c r="B2" s="82"/>
      <c r="D2" s="83" t="s">
        <v>112</v>
      </c>
      <c r="E2" s="83"/>
      <c r="F2" s="83"/>
      <c r="G2" s="83"/>
    </row>
    <row r="3" spans="1:7" s="3" customFormat="1" ht="30" customHeight="1" x14ac:dyDescent="0.4">
      <c r="A3" s="49" t="s">
        <v>75</v>
      </c>
      <c r="B3" s="50" t="s">
        <v>19</v>
      </c>
      <c r="C3" s="51"/>
      <c r="D3" s="52"/>
      <c r="E3" s="52"/>
      <c r="F3" s="52"/>
      <c r="G3" s="52"/>
    </row>
    <row r="4" spans="1:7" s="7" customFormat="1" ht="20.100000000000001" customHeight="1" x14ac:dyDescent="0.3">
      <c r="A4" s="47"/>
      <c r="B4" s="12" t="s">
        <v>89</v>
      </c>
      <c r="C4" s="12"/>
      <c r="D4" s="12"/>
      <c r="E4" s="9"/>
      <c r="F4" s="9"/>
      <c r="G4" s="9"/>
    </row>
    <row r="5" spans="1:7" ht="14.1" customHeight="1" x14ac:dyDescent="0.3">
      <c r="B5" s="76" t="s">
        <v>14</v>
      </c>
      <c r="C5" s="10"/>
      <c r="D5" s="80" t="s">
        <v>114</v>
      </c>
      <c r="E5" s="80"/>
      <c r="F5" s="80"/>
      <c r="G5" s="80"/>
    </row>
    <row r="6" spans="1:7" ht="14.1" customHeight="1" x14ac:dyDescent="0.3">
      <c r="B6" s="10"/>
      <c r="C6" s="10"/>
      <c r="D6" s="80"/>
      <c r="E6" s="80"/>
      <c r="F6" s="80"/>
      <c r="G6" s="80"/>
    </row>
    <row r="7" spans="1:7" ht="14.1" customHeight="1" x14ac:dyDescent="0.3">
      <c r="B7" s="76"/>
      <c r="C7"/>
      <c r="D7" s="80" t="s">
        <v>140</v>
      </c>
      <c r="E7" s="80"/>
      <c r="F7" s="80"/>
      <c r="G7" s="80"/>
    </row>
    <row r="8" spans="1:7" s="3" customFormat="1" ht="30" customHeight="1" x14ac:dyDescent="0.4">
      <c r="A8" s="49" t="s">
        <v>73</v>
      </c>
      <c r="B8" s="50" t="s">
        <v>18</v>
      </c>
      <c r="C8" s="51"/>
      <c r="D8" s="52"/>
      <c r="E8" s="52"/>
      <c r="F8" s="52"/>
      <c r="G8" s="52"/>
    </row>
    <row r="9" spans="1:7" s="13" customFormat="1" ht="20.100000000000001" customHeight="1" x14ac:dyDescent="0.3">
      <c r="A9" s="53" t="s">
        <v>72</v>
      </c>
      <c r="B9" s="54" t="s">
        <v>1</v>
      </c>
      <c r="C9" s="54"/>
    </row>
    <row r="10" spans="1:7" s="7" customFormat="1" ht="24.9" customHeight="1" x14ac:dyDescent="0.3">
      <c r="B10" s="80" t="s">
        <v>56</v>
      </c>
      <c r="C10" s="80"/>
      <c r="D10" s="80"/>
      <c r="E10" s="80"/>
      <c r="F10" s="80"/>
      <c r="G10" s="80"/>
    </row>
    <row r="11" spans="1:7" ht="14.1" customHeight="1" x14ac:dyDescent="0.3">
      <c r="B11" s="76" t="s">
        <v>14</v>
      </c>
      <c r="C11" s="10"/>
      <c r="D11" s="80" t="s">
        <v>115</v>
      </c>
      <c r="E11" s="80"/>
      <c r="F11" s="80"/>
      <c r="G11" s="80"/>
    </row>
    <row r="12" spans="1:7" ht="14.1" customHeight="1" x14ac:dyDescent="0.3">
      <c r="D12" s="80"/>
      <c r="E12" s="80"/>
      <c r="F12" s="80"/>
      <c r="G12" s="80"/>
    </row>
    <row r="13" spans="1:7" ht="14.1" customHeight="1" x14ac:dyDescent="0.3">
      <c r="B13" s="76" t="s">
        <v>14</v>
      </c>
      <c r="C13" s="10"/>
      <c r="D13" s="80" t="s">
        <v>2</v>
      </c>
      <c r="E13" s="80"/>
      <c r="F13" s="80"/>
      <c r="G13" s="80"/>
    </row>
    <row r="14" spans="1:7" ht="14.1" customHeight="1" x14ac:dyDescent="0.3">
      <c r="D14" s="80"/>
      <c r="E14" s="80"/>
      <c r="F14" s="80"/>
      <c r="G14" s="80"/>
    </row>
    <row r="15" spans="1:7" ht="14.1" customHeight="1" x14ac:dyDescent="0.3">
      <c r="B15" s="76" t="s">
        <v>14</v>
      </c>
      <c r="C15" s="10"/>
      <c r="D15" s="80" t="s">
        <v>122</v>
      </c>
      <c r="E15" s="80"/>
      <c r="F15" s="80"/>
      <c r="G15" s="80"/>
    </row>
    <row r="16" spans="1:7" ht="14.1" customHeight="1" x14ac:dyDescent="0.3">
      <c r="D16" s="80"/>
      <c r="E16" s="80"/>
      <c r="F16" s="80"/>
      <c r="G16" s="80"/>
    </row>
    <row r="17" spans="1:7" s="13" customFormat="1" ht="20.100000000000001" customHeight="1" x14ac:dyDescent="0.3">
      <c r="A17" s="53" t="s">
        <v>71</v>
      </c>
      <c r="B17" s="54" t="s">
        <v>3</v>
      </c>
      <c r="C17" s="54"/>
    </row>
    <row r="18" spans="1:7" s="7" customFormat="1" ht="24.9" customHeight="1" x14ac:dyDescent="0.3">
      <c r="A18" s="47"/>
      <c r="B18" s="80" t="s">
        <v>57</v>
      </c>
      <c r="C18" s="80"/>
      <c r="D18" s="80"/>
      <c r="E18" s="80"/>
      <c r="F18" s="80"/>
      <c r="G18" s="80"/>
    </row>
    <row r="19" spans="1:7" ht="14.1" customHeight="1" x14ac:dyDescent="0.3">
      <c r="B19" s="76" t="s">
        <v>14</v>
      </c>
      <c r="C19" s="10"/>
      <c r="D19" s="80" t="s">
        <v>116</v>
      </c>
      <c r="E19" s="80"/>
      <c r="F19" s="80"/>
      <c r="G19" s="80"/>
    </row>
    <row r="20" spans="1:7" ht="14.1" customHeight="1" x14ac:dyDescent="0.3">
      <c r="B20"/>
      <c r="C20"/>
      <c r="D20" s="80"/>
      <c r="E20" s="80"/>
      <c r="F20" s="80"/>
      <c r="G20" s="80"/>
    </row>
    <row r="21" spans="1:7" ht="14.1" customHeight="1" x14ac:dyDescent="0.3">
      <c r="B21" s="76" t="s">
        <v>14</v>
      </c>
      <c r="C21" s="10"/>
      <c r="D21" s="80" t="s">
        <v>4</v>
      </c>
      <c r="E21" s="80"/>
      <c r="F21" s="80"/>
      <c r="G21" s="80"/>
    </row>
    <row r="22" spans="1:7" ht="14.1" customHeight="1" x14ac:dyDescent="0.3">
      <c r="B22"/>
      <c r="C22"/>
      <c r="D22" s="80"/>
      <c r="E22" s="80"/>
      <c r="F22" s="80"/>
      <c r="G22" s="80"/>
    </row>
    <row r="23" spans="1:7" ht="14.1" customHeight="1" x14ac:dyDescent="0.3">
      <c r="B23" s="76" t="s">
        <v>14</v>
      </c>
      <c r="C23" s="10"/>
      <c r="D23" s="80" t="s">
        <v>102</v>
      </c>
      <c r="E23" s="80"/>
      <c r="F23" s="80"/>
      <c r="G23" s="80"/>
    </row>
    <row r="24" spans="1:7" ht="14.1" customHeight="1" x14ac:dyDescent="0.3">
      <c r="B24"/>
      <c r="C24"/>
      <c r="D24" s="80"/>
      <c r="E24" s="80"/>
      <c r="F24" s="80"/>
      <c r="G24" s="80"/>
    </row>
    <row r="25" spans="1:7" ht="14.1" customHeight="1" x14ac:dyDescent="0.3">
      <c r="B25" s="76"/>
      <c r="C25"/>
      <c r="D25" s="80" t="s">
        <v>139</v>
      </c>
      <c r="E25" s="80"/>
      <c r="F25" s="80"/>
      <c r="G25" s="80"/>
    </row>
    <row r="26" spans="1:7" s="13" customFormat="1" ht="20.100000000000001" customHeight="1" x14ac:dyDescent="0.3">
      <c r="A26" s="53" t="s">
        <v>70</v>
      </c>
      <c r="B26" s="54" t="s">
        <v>124</v>
      </c>
      <c r="C26" s="54"/>
    </row>
    <row r="27" spans="1:7" s="7" customFormat="1" ht="24.9" customHeight="1" x14ac:dyDescent="0.3">
      <c r="A27" s="47"/>
      <c r="B27" s="80" t="s">
        <v>123</v>
      </c>
      <c r="C27" s="80"/>
      <c r="D27" s="80"/>
      <c r="E27" s="80"/>
      <c r="F27" s="80"/>
      <c r="G27" s="80"/>
    </row>
    <row r="28" spans="1:7" ht="14.1" customHeight="1" x14ac:dyDescent="0.3">
      <c r="B28" s="76" t="s">
        <v>14</v>
      </c>
      <c r="C28" s="10"/>
      <c r="D28" s="80" t="s">
        <v>117</v>
      </c>
      <c r="E28" s="80"/>
      <c r="F28" s="80"/>
      <c r="G28" s="80"/>
    </row>
    <row r="29" spans="1:7" ht="14.1" customHeight="1" x14ac:dyDescent="0.3">
      <c r="D29" s="80"/>
      <c r="E29" s="80"/>
      <c r="F29" s="80"/>
      <c r="G29" s="80"/>
    </row>
    <row r="30" spans="1:7" ht="14.1" customHeight="1" x14ac:dyDescent="0.3">
      <c r="B30" s="76" t="s">
        <v>14</v>
      </c>
      <c r="C30" s="10"/>
      <c r="D30" s="80" t="s">
        <v>125</v>
      </c>
      <c r="E30" s="80"/>
      <c r="F30" s="80"/>
      <c r="G30" s="80"/>
    </row>
    <row r="31" spans="1:7" ht="14.1" customHeight="1" x14ac:dyDescent="0.3">
      <c r="B31" s="1"/>
      <c r="C31" s="1"/>
      <c r="D31" s="80"/>
      <c r="E31" s="80"/>
      <c r="F31" s="80"/>
      <c r="G31" s="80"/>
    </row>
    <row r="32" spans="1:7" ht="14.1" customHeight="1" x14ac:dyDescent="0.3">
      <c r="B32" s="76" t="s">
        <v>14</v>
      </c>
      <c r="C32" s="10"/>
      <c r="D32" s="80" t="s">
        <v>126</v>
      </c>
      <c r="E32" s="80"/>
      <c r="F32" s="80"/>
      <c r="G32" s="80"/>
    </row>
    <row r="33" spans="1:7" ht="14.1" customHeight="1" x14ac:dyDescent="0.3">
      <c r="B33"/>
      <c r="C33"/>
      <c r="D33" s="80"/>
      <c r="E33" s="80"/>
      <c r="F33" s="80"/>
      <c r="G33" s="80"/>
    </row>
    <row r="34" spans="1:7" ht="14.1" customHeight="1" x14ac:dyDescent="0.3">
      <c r="B34" s="76" t="s">
        <v>14</v>
      </c>
      <c r="C34" s="10"/>
      <c r="D34" s="80" t="s">
        <v>127</v>
      </c>
      <c r="E34" s="80"/>
      <c r="F34" s="80"/>
      <c r="G34" s="80"/>
    </row>
    <row r="35" spans="1:7" ht="14.1" customHeight="1" x14ac:dyDescent="0.3">
      <c r="B35"/>
      <c r="C35"/>
      <c r="D35" s="80"/>
      <c r="E35" s="80"/>
      <c r="F35" s="80"/>
      <c r="G35" s="80"/>
    </row>
    <row r="36" spans="1:7" ht="14.1" customHeight="1" x14ac:dyDescent="0.3">
      <c r="B36" s="76"/>
      <c r="C36"/>
      <c r="D36" s="80" t="s">
        <v>139</v>
      </c>
      <c r="E36" s="80"/>
      <c r="F36" s="80"/>
      <c r="G36" s="80"/>
    </row>
    <row r="37" spans="1:7" s="3" customFormat="1" ht="30" customHeight="1" x14ac:dyDescent="0.4">
      <c r="A37" s="49" t="s">
        <v>74</v>
      </c>
      <c r="B37" s="50" t="s">
        <v>131</v>
      </c>
      <c r="C37" s="51"/>
      <c r="D37" s="52"/>
      <c r="E37" s="52"/>
      <c r="F37" s="52"/>
      <c r="G37" s="52"/>
    </row>
    <row r="38" spans="1:7" s="7" customFormat="1" ht="20.100000000000001" customHeight="1" x14ac:dyDescent="0.3">
      <c r="A38" s="47"/>
      <c r="B38" s="12" t="s">
        <v>130</v>
      </c>
      <c r="C38" s="12"/>
      <c r="D38" s="12"/>
      <c r="E38" s="9"/>
      <c r="F38" s="9"/>
      <c r="G38" s="9"/>
    </row>
    <row r="39" spans="1:7" s="13" customFormat="1" ht="20.100000000000001" customHeight="1" x14ac:dyDescent="0.3">
      <c r="A39" s="53" t="s">
        <v>69</v>
      </c>
      <c r="B39" s="54" t="s">
        <v>132</v>
      </c>
      <c r="C39" s="54"/>
    </row>
    <row r="40" spans="1:7" s="7" customFormat="1" ht="14.1" customHeight="1" x14ac:dyDescent="0.3">
      <c r="A40" s="47"/>
      <c r="B40" s="80" t="s">
        <v>135</v>
      </c>
      <c r="C40" s="80"/>
      <c r="D40" s="80"/>
      <c r="E40" s="80"/>
      <c r="F40" s="80"/>
      <c r="G40" s="80"/>
    </row>
    <row r="41" spans="1:7" ht="20.100000000000001" customHeight="1" x14ac:dyDescent="0.3">
      <c r="B41" s="80"/>
      <c r="C41" s="80"/>
      <c r="D41" s="80"/>
      <c r="E41" s="80"/>
      <c r="F41" s="80"/>
      <c r="G41" s="80"/>
    </row>
    <row r="42" spans="1:7" ht="14.1" customHeight="1" x14ac:dyDescent="0.3">
      <c r="D42" s="19" t="s">
        <v>6</v>
      </c>
      <c r="E42" s="19" t="s">
        <v>5</v>
      </c>
      <c r="F42" s="19" t="s">
        <v>7</v>
      </c>
      <c r="G42" s="19" t="s">
        <v>27</v>
      </c>
    </row>
    <row r="43" spans="1:7" s="13" customFormat="1" ht="13.95" customHeight="1" x14ac:dyDescent="0.3">
      <c r="A43" s="48"/>
      <c r="B43" s="10"/>
      <c r="C43" s="10"/>
      <c r="D43" s="77"/>
      <c r="E43" s="89"/>
      <c r="F43" s="90"/>
      <c r="G43" s="90"/>
    </row>
    <row r="44" spans="1:7" s="13" customFormat="1" ht="13.8" x14ac:dyDescent="0.3">
      <c r="A44" s="48"/>
      <c r="B44" s="10"/>
      <c r="C44" s="10"/>
      <c r="D44" s="77"/>
      <c r="E44" s="89"/>
      <c r="F44" s="90"/>
      <c r="G44" s="90"/>
    </row>
    <row r="45" spans="1:7" s="13" customFormat="1" ht="13.8" x14ac:dyDescent="0.3">
      <c r="A45" s="48"/>
      <c r="B45" s="10"/>
      <c r="C45" s="10"/>
      <c r="D45" s="77"/>
      <c r="E45" s="89"/>
      <c r="F45" s="90"/>
      <c r="G45" s="90"/>
    </row>
    <row r="46" spans="1:7" s="13" customFormat="1" ht="13.8" x14ac:dyDescent="0.3">
      <c r="A46" s="48"/>
      <c r="B46" s="10"/>
      <c r="C46" s="10"/>
      <c r="D46" s="77"/>
      <c r="E46" s="89"/>
      <c r="F46" s="90"/>
      <c r="G46" s="90"/>
    </row>
    <row r="47" spans="1:7" s="13" customFormat="1" ht="13.8" x14ac:dyDescent="0.3">
      <c r="A47" s="48"/>
      <c r="B47" s="10"/>
      <c r="C47" s="10"/>
      <c r="D47" s="77"/>
      <c r="E47" s="89"/>
      <c r="F47" s="90"/>
      <c r="G47" s="90"/>
    </row>
    <row r="49" spans="1:11" s="13" customFormat="1" ht="20.100000000000001" customHeight="1" x14ac:dyDescent="0.3">
      <c r="A49" s="53" t="s">
        <v>68</v>
      </c>
      <c r="B49" s="54" t="s">
        <v>133</v>
      </c>
      <c r="C49" s="54"/>
    </row>
    <row r="50" spans="1:11" s="7" customFormat="1" ht="20.100000000000001" customHeight="1" x14ac:dyDescent="0.3">
      <c r="B50" s="12" t="s">
        <v>86</v>
      </c>
      <c r="C50" s="12"/>
      <c r="D50" s="12"/>
      <c r="E50" s="9"/>
      <c r="F50" s="9"/>
      <c r="G50" s="9"/>
    </row>
    <row r="51" spans="1:11" ht="14.1" customHeight="1" x14ac:dyDescent="0.3">
      <c r="B51" s="76" t="s">
        <v>14</v>
      </c>
      <c r="D51" s="80" t="s">
        <v>136</v>
      </c>
      <c r="E51" s="80"/>
      <c r="F51" s="80"/>
      <c r="G51" s="80"/>
      <c r="H51" s="7"/>
      <c r="I51" s="7"/>
      <c r="J51" s="7"/>
      <c r="K51" s="7"/>
    </row>
    <row r="52" spans="1:11" ht="14.1" customHeight="1" x14ac:dyDescent="0.3">
      <c r="D52" s="80"/>
      <c r="E52" s="80"/>
      <c r="F52" s="80"/>
      <c r="G52" s="80"/>
      <c r="H52" s="7"/>
      <c r="I52" s="7"/>
      <c r="J52" s="7"/>
      <c r="K52" s="7"/>
    </row>
    <row r="53" spans="1:11" ht="14.1" customHeight="1" x14ac:dyDescent="0.3">
      <c r="D53" s="80"/>
      <c r="E53" s="80"/>
      <c r="F53" s="80"/>
      <c r="G53" s="80"/>
      <c r="H53" s="7"/>
      <c r="I53" s="7"/>
      <c r="J53" s="7"/>
      <c r="K53" s="7"/>
    </row>
    <row r="54" spans="1:11" x14ac:dyDescent="0.3">
      <c r="D54" s="16" t="s">
        <v>31</v>
      </c>
      <c r="F54" s="16"/>
      <c r="G54" s="16"/>
      <c r="H54" s="7"/>
      <c r="I54" s="7"/>
      <c r="J54" s="7"/>
      <c r="K54" s="7"/>
    </row>
    <row r="55" spans="1:11" x14ac:dyDescent="0.3">
      <c r="D55" s="81" t="s">
        <v>90</v>
      </c>
      <c r="E55" s="81"/>
      <c r="F55" s="81"/>
      <c r="G55" s="81"/>
      <c r="H55" s="7"/>
      <c r="I55" s="7"/>
      <c r="J55" s="7"/>
      <c r="K55" s="7"/>
    </row>
    <row r="56" spans="1:11" x14ac:dyDescent="0.3">
      <c r="D56" s="13"/>
      <c r="E56" s="13"/>
      <c r="F56" s="13"/>
      <c r="G56" s="13"/>
      <c r="H56" s="7"/>
      <c r="I56" s="7"/>
      <c r="J56" s="7"/>
      <c r="K56" s="7"/>
    </row>
    <row r="57" spans="1:11" ht="14.1" customHeight="1" x14ac:dyDescent="0.3">
      <c r="B57" s="76" t="s">
        <v>14</v>
      </c>
      <c r="D57" s="80" t="s">
        <v>137</v>
      </c>
      <c r="E57" s="80"/>
      <c r="F57" s="80"/>
      <c r="G57" s="80"/>
      <c r="H57" s="7"/>
      <c r="I57" s="7"/>
      <c r="J57" s="7"/>
      <c r="K57" s="7"/>
    </row>
    <row r="58" spans="1:11" ht="14.1" customHeight="1" x14ac:dyDescent="0.3">
      <c r="D58" s="80"/>
      <c r="E58" s="80"/>
      <c r="F58" s="80"/>
      <c r="G58" s="80"/>
      <c r="H58" s="7"/>
      <c r="I58" s="7"/>
      <c r="J58" s="7"/>
      <c r="K58" s="7"/>
    </row>
    <row r="59" spans="1:11" ht="14.1" customHeight="1" x14ac:dyDescent="0.3">
      <c r="D59" s="80"/>
      <c r="E59" s="80"/>
      <c r="F59" s="80"/>
      <c r="G59" s="80"/>
      <c r="H59" s="7"/>
      <c r="I59" s="7"/>
      <c r="J59" s="7"/>
      <c r="K59" s="7"/>
    </row>
    <row r="60" spans="1:11" x14ac:dyDescent="0.3">
      <c r="D60" s="16" t="s">
        <v>31</v>
      </c>
      <c r="F60" s="16"/>
      <c r="G60" s="16"/>
      <c r="H60" s="7"/>
      <c r="I60" s="7"/>
      <c r="J60" s="7"/>
      <c r="K60" s="7"/>
    </row>
    <row r="61" spans="1:11" x14ac:dyDescent="0.3">
      <c r="D61" s="81" t="s">
        <v>90</v>
      </c>
      <c r="E61" s="81"/>
      <c r="F61" s="81"/>
      <c r="G61" s="81"/>
      <c r="H61" s="7"/>
      <c r="I61" s="7"/>
      <c r="J61" s="7"/>
      <c r="K61" s="7"/>
    </row>
    <row r="62" spans="1:11" x14ac:dyDescent="0.3">
      <c r="D62" s="13"/>
      <c r="E62" s="13"/>
      <c r="F62" s="13"/>
      <c r="G62" s="13"/>
      <c r="H62" s="7"/>
      <c r="I62" s="7"/>
      <c r="J62" s="7"/>
      <c r="K62" s="7"/>
    </row>
    <row r="63" spans="1:11" ht="14.1" customHeight="1" x14ac:dyDescent="0.3">
      <c r="B63" s="76" t="s">
        <v>14</v>
      </c>
      <c r="D63" s="80" t="s">
        <v>134</v>
      </c>
      <c r="E63" s="80"/>
      <c r="F63" s="80"/>
      <c r="G63" s="80"/>
      <c r="H63" s="7"/>
      <c r="I63" s="7"/>
      <c r="J63" s="7"/>
      <c r="K63" s="7"/>
    </row>
    <row r="64" spans="1:11" ht="14.1" customHeight="1" x14ac:dyDescent="0.3">
      <c r="D64" s="80"/>
      <c r="E64" s="80"/>
      <c r="F64" s="80"/>
      <c r="G64" s="80"/>
      <c r="H64" s="7"/>
      <c r="I64" s="7"/>
      <c r="J64" s="7"/>
      <c r="K64" s="7"/>
    </row>
    <row r="65" spans="1:11" ht="14.1" customHeight="1" x14ac:dyDescent="0.3">
      <c r="D65" s="80"/>
      <c r="E65" s="80"/>
      <c r="F65" s="80"/>
      <c r="G65" s="80"/>
      <c r="H65" s="7"/>
      <c r="I65" s="7"/>
      <c r="J65" s="7"/>
      <c r="K65" s="7"/>
    </row>
    <row r="66" spans="1:11" x14ac:dyDescent="0.3">
      <c r="D66" s="16" t="s">
        <v>31</v>
      </c>
      <c r="F66" s="16"/>
      <c r="G66" s="16"/>
      <c r="H66" s="7"/>
      <c r="I66" s="7"/>
      <c r="J66" s="7"/>
      <c r="K66" s="7"/>
    </row>
    <row r="67" spans="1:11" x14ac:dyDescent="0.3">
      <c r="D67" s="81" t="s">
        <v>90</v>
      </c>
      <c r="E67" s="81"/>
      <c r="F67" s="81"/>
      <c r="G67" s="81"/>
      <c r="H67" s="14"/>
      <c r="I67" s="14"/>
      <c r="J67" s="14"/>
      <c r="K67" s="14"/>
    </row>
    <row r="68" spans="1:11" x14ac:dyDescent="0.3">
      <c r="H68" s="14"/>
      <c r="I68" s="14"/>
      <c r="J68" s="14"/>
      <c r="K68" s="14"/>
    </row>
    <row r="69" spans="1:11" s="13" customFormat="1" ht="20.100000000000001" customHeight="1" x14ac:dyDescent="0.3">
      <c r="A69" s="53" t="s">
        <v>67</v>
      </c>
      <c r="B69" s="54" t="s">
        <v>129</v>
      </c>
      <c r="C69" s="54"/>
    </row>
    <row r="70" spans="1:11" s="7" customFormat="1" ht="20.100000000000001" customHeight="1" x14ac:dyDescent="0.3">
      <c r="A70" s="47"/>
      <c r="B70" s="12" t="s">
        <v>138</v>
      </c>
      <c r="C70" s="12"/>
      <c r="D70" s="12"/>
      <c r="E70" s="9"/>
      <c r="F70" s="9"/>
      <c r="G70" s="9"/>
    </row>
    <row r="71" spans="1:11" ht="14.1" customHeight="1" x14ac:dyDescent="0.3">
      <c r="B71" s="76" t="s">
        <v>14</v>
      </c>
      <c r="D71" s="80" t="s">
        <v>118</v>
      </c>
      <c r="E71" s="80"/>
      <c r="F71" s="80"/>
      <c r="G71" s="80"/>
      <c r="H71" s="15"/>
      <c r="I71" s="15"/>
      <c r="J71" s="15"/>
      <c r="K71" s="15"/>
    </row>
    <row r="72" spans="1:11" ht="14.1" customHeight="1" x14ac:dyDescent="0.3">
      <c r="D72" s="80"/>
      <c r="E72" s="80"/>
      <c r="F72" s="80"/>
      <c r="G72" s="80"/>
      <c r="H72" s="15"/>
      <c r="I72" s="15"/>
      <c r="J72" s="15"/>
      <c r="K72" s="15"/>
    </row>
    <row r="73" spans="1:11" ht="14.1" customHeight="1" x14ac:dyDescent="0.3">
      <c r="D73" s="14"/>
      <c r="E73" s="14"/>
      <c r="F73" s="14"/>
      <c r="G73" s="14"/>
      <c r="H73" s="15"/>
      <c r="I73" s="15"/>
      <c r="J73" s="15"/>
      <c r="K73" s="15"/>
    </row>
    <row r="74" spans="1:11" ht="14.1" customHeight="1" x14ac:dyDescent="0.3">
      <c r="B74" s="76" t="s">
        <v>14</v>
      </c>
      <c r="D74" s="80" t="s">
        <v>119</v>
      </c>
      <c r="E74" s="80"/>
      <c r="F74" s="80"/>
      <c r="G74" s="80"/>
      <c r="H74" s="15"/>
      <c r="I74" s="15"/>
      <c r="J74" s="15"/>
      <c r="K74" s="15"/>
    </row>
    <row r="75" spans="1:11" ht="14.1" customHeight="1" x14ac:dyDescent="0.3">
      <c r="D75" s="80"/>
      <c r="E75" s="80"/>
      <c r="F75" s="80"/>
      <c r="G75" s="80"/>
      <c r="H75" s="15"/>
      <c r="I75" s="15"/>
      <c r="J75" s="15"/>
      <c r="K75" s="15"/>
    </row>
    <row r="76" spans="1:11" ht="14.1" customHeight="1" x14ac:dyDescent="0.3">
      <c r="D76" s="14"/>
      <c r="E76" s="14"/>
      <c r="F76" s="14"/>
      <c r="G76" s="14"/>
      <c r="H76" s="15"/>
      <c r="I76" s="15"/>
      <c r="J76" s="15"/>
      <c r="K76" s="15"/>
    </row>
    <row r="77" spans="1:11" ht="15" customHeight="1" x14ac:dyDescent="0.3">
      <c r="B77" s="76" t="s">
        <v>14</v>
      </c>
      <c r="D77" s="80" t="s">
        <v>120</v>
      </c>
      <c r="E77" s="80"/>
      <c r="F77" s="80"/>
      <c r="G77" s="80"/>
      <c r="H77" s="15"/>
      <c r="I77" s="15"/>
      <c r="J77" s="15"/>
      <c r="K77" s="15"/>
    </row>
    <row r="78" spans="1:11" x14ac:dyDescent="0.3">
      <c r="D78" s="80"/>
      <c r="E78" s="80"/>
      <c r="F78" s="80"/>
      <c r="G78" s="80"/>
      <c r="H78" s="15"/>
      <c r="I78" s="15"/>
      <c r="J78" s="15"/>
      <c r="K78" s="15"/>
    </row>
    <row r="79" spans="1:11" ht="14.1" customHeight="1" x14ac:dyDescent="0.3">
      <c r="B79" s="76" t="s">
        <v>14</v>
      </c>
      <c r="D79" s="80" t="s">
        <v>121</v>
      </c>
      <c r="E79" s="80"/>
      <c r="F79" s="80"/>
      <c r="G79" s="80"/>
      <c r="H79" s="15"/>
      <c r="I79" s="15"/>
      <c r="J79" s="15"/>
      <c r="K79" s="15"/>
    </row>
    <row r="80" spans="1:11" ht="14.1" customHeight="1" x14ac:dyDescent="0.3">
      <c r="D80" s="80"/>
      <c r="E80" s="80"/>
      <c r="F80" s="80"/>
      <c r="G80" s="80"/>
      <c r="H80" s="15"/>
      <c r="I80" s="15"/>
      <c r="J80" s="15"/>
      <c r="K80" s="15"/>
    </row>
    <row r="81" spans="1:11" ht="14.1" customHeight="1" x14ac:dyDescent="0.3">
      <c r="B81" s="76" t="s">
        <v>14</v>
      </c>
      <c r="D81" s="80" t="s">
        <v>128</v>
      </c>
      <c r="E81" s="80"/>
      <c r="F81" s="80"/>
      <c r="G81" s="80"/>
      <c r="H81" s="6"/>
      <c r="I81" s="6"/>
      <c r="J81" s="6"/>
      <c r="K81" s="6"/>
    </row>
    <row r="82" spans="1:11" s="7" customFormat="1" ht="14.1" customHeight="1" x14ac:dyDescent="0.3">
      <c r="A82" s="47"/>
      <c r="B82" s="12"/>
      <c r="C82" s="12"/>
      <c r="D82" s="80"/>
      <c r="E82" s="80"/>
      <c r="F82" s="80"/>
      <c r="G82" s="80"/>
    </row>
    <row r="83" spans="1:11" ht="14.1" customHeight="1" x14ac:dyDescent="0.3">
      <c r="B83" s="76" t="s">
        <v>14</v>
      </c>
      <c r="D83" s="80" t="s">
        <v>87</v>
      </c>
      <c r="E83" s="80"/>
      <c r="F83" s="80"/>
      <c r="G83" s="80"/>
    </row>
    <row r="84" spans="1:11" ht="14.1" customHeight="1" x14ac:dyDescent="0.3">
      <c r="D84" s="80"/>
      <c r="E84" s="80"/>
      <c r="F84" s="80"/>
      <c r="G84" s="80"/>
    </row>
    <row r="85" spans="1:11" s="3" customFormat="1" ht="30" customHeight="1" x14ac:dyDescent="0.4">
      <c r="A85" s="49" t="s">
        <v>76</v>
      </c>
      <c r="B85" s="50" t="s">
        <v>29</v>
      </c>
      <c r="C85" s="51"/>
      <c r="D85" s="52"/>
      <c r="E85" s="52"/>
      <c r="F85" s="52"/>
      <c r="G85" s="52"/>
    </row>
    <row r="87" spans="1:11" ht="14.1" customHeight="1" x14ac:dyDescent="0.3">
      <c r="B87" s="76" t="s">
        <v>14</v>
      </c>
      <c r="D87" s="80" t="s">
        <v>61</v>
      </c>
      <c r="E87" s="80"/>
      <c r="F87" s="80"/>
      <c r="G87" s="80"/>
    </row>
    <row r="88" spans="1:11" ht="14.1" customHeight="1" x14ac:dyDescent="0.3">
      <c r="D88" s="80"/>
      <c r="E88" s="80"/>
      <c r="F88" s="80"/>
      <c r="G88" s="80"/>
    </row>
    <row r="89" spans="1:11" ht="14.1" customHeight="1" x14ac:dyDescent="0.3">
      <c r="B89" s="76" t="s">
        <v>14</v>
      </c>
      <c r="D89" s="80" t="s">
        <v>62</v>
      </c>
      <c r="E89" s="80"/>
      <c r="F89" s="80"/>
      <c r="G89" s="80"/>
    </row>
    <row r="90" spans="1:11" ht="14.1" customHeight="1" x14ac:dyDescent="0.3">
      <c r="D90" s="80"/>
      <c r="E90" s="80"/>
      <c r="F90" s="80"/>
      <c r="G90" s="80"/>
    </row>
    <row r="93" spans="1:11" x14ac:dyDescent="0.3">
      <c r="A93" s="78"/>
      <c r="B93" s="78"/>
      <c r="C93" s="78"/>
      <c r="D93" s="78"/>
      <c r="E93" s="79"/>
      <c r="F93" s="79"/>
      <c r="G93" s="79"/>
    </row>
    <row r="94" spans="1:11" x14ac:dyDescent="0.3">
      <c r="A94" s="48" t="s">
        <v>30</v>
      </c>
      <c r="B94" s="10"/>
      <c r="C94" s="10"/>
      <c r="D94" s="13"/>
      <c r="E94" s="13" t="s">
        <v>88</v>
      </c>
      <c r="F94" s="13"/>
    </row>
    <row r="98" spans="1:7" x14ac:dyDescent="0.3">
      <c r="A98" s="78"/>
      <c r="B98" s="78"/>
      <c r="C98" s="78"/>
      <c r="D98" s="78"/>
      <c r="E98" s="79"/>
      <c r="F98" s="79"/>
      <c r="G98" s="79"/>
    </row>
    <row r="99" spans="1:7" x14ac:dyDescent="0.3">
      <c r="A99" s="48" t="s">
        <v>30</v>
      </c>
      <c r="B99" s="10"/>
      <c r="C99" s="10"/>
      <c r="D99" s="13"/>
      <c r="E99" s="13" t="s">
        <v>88</v>
      </c>
      <c r="F99" s="13"/>
    </row>
  </sheetData>
  <sheetProtection algorithmName="SHA-512" hashValue="fd5dnW9d2FHYBA89i6rA7vze75T4JVytpOU57V9G44n5SxvO/hkC3nmhNue4hCUBai2q23yIM7oumARQyJTWVg==" saltValue="Too58qVRAELF+dUDMfNP5A==" spinCount="100000" sheet="1" objects="1" scenarios="1" selectLockedCells="1"/>
  <mergeCells count="38">
    <mergeCell ref="B40:G41"/>
    <mergeCell ref="D32:G33"/>
    <mergeCell ref="D34:G35"/>
    <mergeCell ref="D25:G25"/>
    <mergeCell ref="D36:G36"/>
    <mergeCell ref="A2:B2"/>
    <mergeCell ref="D19:G20"/>
    <mergeCell ref="D21:G22"/>
    <mergeCell ref="D23:G24"/>
    <mergeCell ref="D5:G6"/>
    <mergeCell ref="D11:G12"/>
    <mergeCell ref="D13:G14"/>
    <mergeCell ref="D15:G16"/>
    <mergeCell ref="B10:G10"/>
    <mergeCell ref="B18:G18"/>
    <mergeCell ref="D2:G2"/>
    <mergeCell ref="D7:G7"/>
    <mergeCell ref="D51:G53"/>
    <mergeCell ref="D57:G59"/>
    <mergeCell ref="D63:G65"/>
    <mergeCell ref="D83:G84"/>
    <mergeCell ref="D81:G82"/>
    <mergeCell ref="D71:G72"/>
    <mergeCell ref="D74:G75"/>
    <mergeCell ref="D77:G78"/>
    <mergeCell ref="D61:G61"/>
    <mergeCell ref="D55:G55"/>
    <mergeCell ref="D79:G80"/>
    <mergeCell ref="D67:G67"/>
    <mergeCell ref="B27:G27"/>
    <mergeCell ref="D28:G29"/>
    <mergeCell ref="D30:G31"/>
    <mergeCell ref="A93:D93"/>
    <mergeCell ref="A98:D98"/>
    <mergeCell ref="E93:G93"/>
    <mergeCell ref="E98:G98"/>
    <mergeCell ref="D87:G88"/>
    <mergeCell ref="D89:G90"/>
  </mergeCells>
  <dataValidations count="3">
    <dataValidation type="list" allowBlank="1" showInputMessage="1" showErrorMessage="1" sqref="D1" xr:uid="{00000000-0002-0000-0000-000000000000}">
      <formula1>Sprache</formula1>
    </dataValidation>
    <dataValidation type="list" allowBlank="1" showInputMessage="1" showErrorMessage="1" sqref="B63:C63 B32:C32 B89:C89 B51:C51 B57:C57 B71:C71 B74:C74 B77:C77 B79:C79 B15:C15 B5:C5 B11:C11 B13:C13 B83:C83 B81:C81 B87:C87 B28:C28 B30:C30 B23:C23 B19:C19 B21:C21 B34:C34" xr:uid="{00000000-0002-0000-0000-000001000000}">
      <formula1>IF($D$1="DE",Ja,IF($D$1="FR",Oui,Si))</formula1>
    </dataValidation>
    <dataValidation type="list" allowBlank="1" showInputMessage="1" showErrorMessage="1" sqref="G1" xr:uid="{00000000-0002-0000-0000-000002000000}">
      <formula1>IF($D$1="DE",Frauen,IF($D$1="FR",femmes,Donne))</formula1>
    </dataValidation>
  </dataValidations>
  <pageMargins left="0.78740157480314965" right="0.78740157480314965" top="1.2204724409448819" bottom="0.78740157480314965" header="0.39370078740157483" footer="0.39370078740157483"/>
  <pageSetup paperSize="9" fitToHeight="0" orientation="portrait" r:id="rId1"/>
  <headerFooter scaleWithDoc="0">
    <oddHeader>&amp;L&amp;"Calibri,Fett"&amp;9&amp;K808080NLA Lizenzierungsverfahren
Selbstdekleration Nachwuchsförderung&amp;R&amp;G</oddHeader>
    <oddFooter>&amp;L&amp;9&amp;KBFBFBF
Version 2021; Stand: 22.01.2021&amp;R&amp;"Calibri,Fett"&amp;9&amp;K00-046
&amp;"Calibri,Standard"&amp;KBFBFBF&amp;P/ &amp;N</oddFooter>
  </headerFooter>
  <rowBreaks count="1" manualBreakCount="1">
    <brk id="36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IF(Daten!$N$1=1,NLAF,NLAM)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2"/>
  <sheetViews>
    <sheetView zoomScaleNormal="100" workbookViewId="0">
      <selection activeCell="D32" sqref="D32"/>
    </sheetView>
  </sheetViews>
  <sheetFormatPr baseColWidth="10" defaultRowHeight="14.4" x14ac:dyDescent="0.3"/>
  <cols>
    <col min="1" max="1" width="3.33203125" style="45" customWidth="1"/>
    <col min="2" max="2" width="4.6640625" style="11" customWidth="1"/>
    <col min="3" max="3" width="1.88671875" style="11" customWidth="1"/>
    <col min="4" max="4" width="4.6640625" style="11" customWidth="1"/>
    <col min="5" max="5" width="41.6640625" customWidth="1"/>
    <col min="6" max="6" width="4.6640625" customWidth="1"/>
    <col min="7" max="7" width="5.6640625" style="4" customWidth="1"/>
    <col min="8" max="8" width="1.6640625" customWidth="1"/>
    <col min="9" max="9" width="5.6640625" customWidth="1"/>
    <col min="10" max="10" width="1.6640625" customWidth="1"/>
    <col min="11" max="11" width="5.6640625" customWidth="1"/>
    <col min="12" max="14" width="3.6640625" style="4" customWidth="1"/>
    <col min="15" max="16" width="3.6640625" customWidth="1"/>
    <col min="17" max="18" width="11.44140625" customWidth="1"/>
  </cols>
  <sheetData>
    <row r="1" spans="1:17" s="3" customFormat="1" ht="20.100000000000001" customHeight="1" thickBot="1" x14ac:dyDescent="0.45">
      <c r="A1" s="82" t="s">
        <v>26</v>
      </c>
      <c r="B1" s="82"/>
      <c r="C1" s="88" t="str">
        <f>Selbstdeklaration!D2</f>
        <v>Volley Amriswil</v>
      </c>
      <c r="D1" s="88"/>
      <c r="E1" s="88"/>
      <c r="F1" s="43"/>
      <c r="G1" s="4"/>
      <c r="H1" s="25" t="s">
        <v>48</v>
      </c>
      <c r="I1" s="85" t="str">
        <f>VLOOKUP(K3,$M$1:$N$4,2)</f>
        <v>rot</v>
      </c>
      <c r="J1" s="86"/>
      <c r="K1" s="87"/>
      <c r="L1" s="26"/>
      <c r="M1" s="40">
        <v>0</v>
      </c>
      <c r="N1" s="39" t="s">
        <v>50</v>
      </c>
    </row>
    <row r="2" spans="1:17" ht="14.1" customHeight="1" thickBot="1" x14ac:dyDescent="0.35">
      <c r="M2" s="40">
        <v>25</v>
      </c>
      <c r="N2" s="40" t="s">
        <v>51</v>
      </c>
    </row>
    <row r="3" spans="1:17" s="23" customFormat="1" ht="24.9" customHeight="1" thickBot="1" x14ac:dyDescent="0.35">
      <c r="A3" s="55"/>
      <c r="B3" s="24"/>
      <c r="C3" s="24"/>
      <c r="D3" s="24"/>
      <c r="G3" s="24"/>
      <c r="J3" s="25" t="s">
        <v>47</v>
      </c>
      <c r="K3" s="38">
        <f>SUM(K5,K8,K24)</f>
        <v>0</v>
      </c>
      <c r="L3" s="24"/>
      <c r="M3" s="40">
        <v>30</v>
      </c>
      <c r="N3" s="40" t="s">
        <v>49</v>
      </c>
    </row>
    <row r="4" spans="1:17" ht="14.1" customHeight="1" thickBot="1" x14ac:dyDescent="0.35">
      <c r="K4" s="27"/>
      <c r="M4" s="40">
        <v>60</v>
      </c>
      <c r="N4" s="40" t="s">
        <v>49</v>
      </c>
    </row>
    <row r="5" spans="1:17" s="3" customFormat="1" ht="24.9" customHeight="1" thickBot="1" x14ac:dyDescent="0.5">
      <c r="A5" s="49" t="s">
        <v>75</v>
      </c>
      <c r="B5" s="57" t="s">
        <v>19</v>
      </c>
      <c r="C5" s="51"/>
      <c r="D5" s="51"/>
      <c r="E5" s="52"/>
      <c r="F5" s="52"/>
      <c r="G5" s="51"/>
      <c r="H5" s="52"/>
      <c r="I5" s="52"/>
      <c r="J5" s="52"/>
      <c r="K5" s="58">
        <f>SUM(G6:G7)</f>
        <v>0</v>
      </c>
      <c r="L5" s="59" t="s">
        <v>55</v>
      </c>
      <c r="M5" s="54" t="s">
        <v>53</v>
      </c>
      <c r="N5" s="26"/>
      <c r="Q5" s="3" t="s">
        <v>63</v>
      </c>
    </row>
    <row r="6" spans="1:17" s="21" customFormat="1" ht="14.1" customHeight="1" x14ac:dyDescent="0.25">
      <c r="A6" s="56"/>
      <c r="B6" s="35" t="str">
        <f>IF(Selbstdeklaration!B5="","",Selbstdeklaration!B5)</f>
        <v>Nein</v>
      </c>
      <c r="C6" s="11"/>
      <c r="D6" s="22" t="s">
        <v>33</v>
      </c>
      <c r="H6" s="22"/>
      <c r="J6" s="22"/>
      <c r="K6" s="22"/>
      <c r="L6" s="28">
        <f>IFERROR(IF(B6=Daten!$E$1,1, IF(B6=Daten!$F$1,1,IF(B6=Daten!$G$1,1,0))),0)</f>
        <v>0</v>
      </c>
      <c r="M6" s="32">
        <v>2</v>
      </c>
      <c r="N6" s="28"/>
    </row>
    <row r="7" spans="1:17" s="21" customFormat="1" ht="14.1" customHeight="1" thickBot="1" x14ac:dyDescent="0.3">
      <c r="A7" s="56"/>
      <c r="B7" s="36">
        <f>Selbstdeklaration!B7</f>
        <v>0</v>
      </c>
      <c r="C7" s="11"/>
      <c r="D7" s="22" t="s">
        <v>34</v>
      </c>
      <c r="G7" s="29">
        <f>ROUNDDOWN(L7,0)</f>
        <v>0</v>
      </c>
      <c r="H7" s="22" t="str">
        <f>"/ max. 6"</f>
        <v>/ max. 6</v>
      </c>
      <c r="J7" s="22"/>
      <c r="K7" s="22"/>
      <c r="L7" s="28">
        <f>IF(IF(Daten!$N$1=1,B7/N7,B7/P7)&gt;6,6,IF(Daten!$N$1=1,B7/N7,B7/P7))</f>
        <v>0</v>
      </c>
      <c r="M7" s="31" t="s">
        <v>54</v>
      </c>
      <c r="N7" s="32">
        <v>20</v>
      </c>
      <c r="O7" s="31" t="s">
        <v>32</v>
      </c>
      <c r="P7" s="32">
        <v>12</v>
      </c>
    </row>
    <row r="8" spans="1:17" s="3" customFormat="1" ht="24.9" customHeight="1" thickBot="1" x14ac:dyDescent="0.5">
      <c r="A8" s="49" t="s">
        <v>73</v>
      </c>
      <c r="B8" s="57" t="s">
        <v>18</v>
      </c>
      <c r="C8" s="51"/>
      <c r="D8" s="51"/>
      <c r="E8" s="52"/>
      <c r="F8" s="52"/>
      <c r="G8" s="51"/>
      <c r="H8" s="52"/>
      <c r="I8" s="52"/>
      <c r="J8" s="52"/>
      <c r="K8" s="58">
        <f>SUM(I9,I13,I18)</f>
        <v>0</v>
      </c>
      <c r="L8" s="59"/>
      <c r="M8" s="54"/>
      <c r="N8" s="26"/>
      <c r="Q8" s="3" t="s">
        <v>64</v>
      </c>
    </row>
    <row r="9" spans="1:17" s="61" customFormat="1" ht="15" customHeight="1" thickBot="1" x14ac:dyDescent="0.35">
      <c r="A9" s="60" t="s">
        <v>72</v>
      </c>
      <c r="B9" s="33" t="s">
        <v>1</v>
      </c>
      <c r="C9" s="33"/>
      <c r="D9" s="33"/>
      <c r="G9" s="62"/>
      <c r="I9" s="63">
        <f>SUM(G10:G12)</f>
        <v>0</v>
      </c>
      <c r="J9" s="64" t="str">
        <f>"/ max. 3"</f>
        <v>/ max. 3</v>
      </c>
      <c r="L9" s="62"/>
      <c r="M9" s="62"/>
      <c r="N9" s="62"/>
    </row>
    <row r="10" spans="1:17" ht="14.1" customHeight="1" x14ac:dyDescent="0.3">
      <c r="B10" s="35" t="str">
        <f>IF(Selbstdeklaration!B11="","",Selbstdeklaration!B11)</f>
        <v>Nein</v>
      </c>
      <c r="D10" s="22" t="s">
        <v>35</v>
      </c>
      <c r="F10" s="42" t="s">
        <v>59</v>
      </c>
      <c r="G10" s="29">
        <f>L10*M10</f>
        <v>0</v>
      </c>
      <c r="H10" s="22"/>
      <c r="J10" s="22"/>
      <c r="K10" s="15"/>
      <c r="L10" s="28">
        <f>IFERROR(IF(B10=Daten!$E$1,1, IF(B10=Daten!$F$1,1,IF(B10=Daten!$G$1,1,0))),0)</f>
        <v>0</v>
      </c>
      <c r="M10" s="32">
        <v>1</v>
      </c>
    </row>
    <row r="11" spans="1:17" ht="14.1" customHeight="1" x14ac:dyDescent="0.3">
      <c r="B11" s="35" t="str">
        <f>IF(Selbstdeklaration!B13="","",Selbstdeklaration!B13)</f>
        <v>Nein</v>
      </c>
      <c r="D11" s="22" t="s">
        <v>36</v>
      </c>
      <c r="F11" s="41" t="s">
        <v>14</v>
      </c>
      <c r="G11" s="29">
        <f>IF(F11="ok",L11*M11,0)</f>
        <v>0</v>
      </c>
      <c r="H11" s="22"/>
      <c r="J11" s="22"/>
      <c r="K11" s="15"/>
      <c r="L11" s="28">
        <f>IFERROR(IF(B11=Daten!$E$1,1, IF(B11=Daten!$F$1,1,IF(B11=Daten!$G$1,1,0))),0)</f>
        <v>0</v>
      </c>
      <c r="M11" s="32">
        <v>1</v>
      </c>
    </row>
    <row r="12" spans="1:17" ht="14.1" customHeight="1" thickBot="1" x14ac:dyDescent="0.35">
      <c r="B12" s="35" t="str">
        <f>IF(Selbstdeklaration!B15="","",Selbstdeklaration!B15)</f>
        <v>Nein</v>
      </c>
      <c r="D12" s="22" t="s">
        <v>37</v>
      </c>
      <c r="F12" s="22"/>
      <c r="G12" s="29">
        <f>L12*M12</f>
        <v>0</v>
      </c>
      <c r="H12" s="22"/>
      <c r="J12" s="22"/>
      <c r="K12" s="15"/>
      <c r="L12" s="28">
        <f>IFERROR(IF(B12=Daten!$E$1,1, IF(B12=Daten!$F$1,1,IF(B12=Daten!$G$1,1,0))),0)</f>
        <v>0</v>
      </c>
      <c r="M12" s="32">
        <v>1</v>
      </c>
    </row>
    <row r="13" spans="1:17" s="61" customFormat="1" ht="15" customHeight="1" thickBot="1" x14ac:dyDescent="0.35">
      <c r="A13" s="60" t="s">
        <v>71</v>
      </c>
      <c r="B13" s="33" t="s">
        <v>3</v>
      </c>
      <c r="C13" s="33"/>
      <c r="D13" s="33"/>
      <c r="G13" s="62"/>
      <c r="I13" s="63">
        <f>SUM(G14:G17)</f>
        <v>0</v>
      </c>
      <c r="J13" s="64" t="str">
        <f>"/ max. 3"</f>
        <v>/ max. 3</v>
      </c>
      <c r="L13" s="62"/>
      <c r="M13" s="62"/>
      <c r="N13" s="62"/>
    </row>
    <row r="14" spans="1:17" ht="14.1" customHeight="1" x14ac:dyDescent="0.3">
      <c r="B14" s="35" t="str">
        <f>IF(Selbstdeklaration!B19="","",Selbstdeklaration!B19)</f>
        <v>Nein</v>
      </c>
      <c r="D14" s="22" t="s">
        <v>35</v>
      </c>
      <c r="G14" s="29">
        <f>L14*M14</f>
        <v>0</v>
      </c>
      <c r="H14" s="22"/>
      <c r="J14" s="22"/>
      <c r="K14" s="15"/>
      <c r="L14" s="28">
        <f>IFERROR(IF(B14=Daten!$E$1,1, IF(B14=Daten!$F$1,1,IF(B14=Daten!$G$1,1,0))),0)</f>
        <v>0</v>
      </c>
      <c r="M14" s="32">
        <v>1</v>
      </c>
    </row>
    <row r="15" spans="1:17" ht="14.1" customHeight="1" x14ac:dyDescent="0.3">
      <c r="B15" s="35" t="str">
        <f>IF(Selbstdeklaration!B21="","",Selbstdeklaration!B21)</f>
        <v>Nein</v>
      </c>
      <c r="D15" s="22" t="s">
        <v>38</v>
      </c>
      <c r="F15" s="42" t="s">
        <v>59</v>
      </c>
      <c r="G15" s="29">
        <f>L15*M15</f>
        <v>0</v>
      </c>
      <c r="H15" s="22"/>
      <c r="J15" s="22"/>
      <c r="K15" s="15"/>
      <c r="L15" s="28">
        <f>IFERROR(IF(B15=Daten!$E$1,1, IF(B15=Daten!$F$1,1,IF(B15=Daten!$G$1,1,0))),0)</f>
        <v>0</v>
      </c>
      <c r="M15" s="32">
        <v>1</v>
      </c>
    </row>
    <row r="16" spans="1:17" ht="14.1" customHeight="1" thickBot="1" x14ac:dyDescent="0.35">
      <c r="B16" s="35" t="str">
        <f>IF(Selbstdeklaration!B23="","",Selbstdeklaration!B23)</f>
        <v>Nein</v>
      </c>
      <c r="D16" s="22" t="s">
        <v>39</v>
      </c>
      <c r="F16" s="41" t="s">
        <v>58</v>
      </c>
      <c r="G16" s="29">
        <f>IF(B17&gt;0,IF(F16="ok",L16*M16,0),0)</f>
        <v>0</v>
      </c>
      <c r="H16" s="22"/>
      <c r="J16" s="22"/>
      <c r="K16" s="15"/>
      <c r="L16" s="28">
        <f>IFERROR(IF(B16=Daten!$E$1,1, IF(B16=Daten!$F$1,1,IF(B16=Daten!$G$1,1,0))),0)</f>
        <v>0</v>
      </c>
      <c r="M16" s="32">
        <v>1</v>
      </c>
    </row>
    <row r="17" spans="1:17" ht="14.1" customHeight="1" thickBot="1" x14ac:dyDescent="0.35">
      <c r="B17" s="35">
        <f>Selbstdeklaration!B25</f>
        <v>0</v>
      </c>
      <c r="D17" s="22" t="s">
        <v>40</v>
      </c>
      <c r="H17" s="22"/>
      <c r="J17" s="22"/>
      <c r="K17" s="15"/>
    </row>
    <row r="18" spans="1:17" s="61" customFormat="1" ht="15" customHeight="1" thickBot="1" x14ac:dyDescent="0.35">
      <c r="A18" s="60" t="s">
        <v>70</v>
      </c>
      <c r="B18" s="33" t="s">
        <v>8</v>
      </c>
      <c r="C18" s="33"/>
      <c r="D18" s="33"/>
      <c r="G18" s="62"/>
      <c r="I18" s="63">
        <f>SUM(G19:G22)</f>
        <v>0</v>
      </c>
      <c r="J18" s="64" t="str">
        <f>"/ max. 3"</f>
        <v>/ max. 3</v>
      </c>
      <c r="L18" s="62"/>
      <c r="M18" s="62"/>
      <c r="N18" s="62"/>
    </row>
    <row r="19" spans="1:17" ht="14.1" customHeight="1" x14ac:dyDescent="0.3">
      <c r="B19" s="35" t="str">
        <f>IF(Selbstdeklaration!B28="","",Selbstdeklaration!B28)</f>
        <v>Nein</v>
      </c>
      <c r="D19" s="22" t="s">
        <v>35</v>
      </c>
      <c r="G19" s="29">
        <f>L19*M19</f>
        <v>0</v>
      </c>
      <c r="H19" s="22"/>
      <c r="J19" s="22"/>
      <c r="K19" s="15"/>
      <c r="L19" s="28">
        <f>IFERROR(IF(B19=Daten!$E$1,1, IF(B19=Daten!$F$1,1,IF(B19=Daten!$G$1,1,0))),0)</f>
        <v>0</v>
      </c>
      <c r="M19" s="32">
        <v>1</v>
      </c>
    </row>
    <row r="20" spans="1:17" ht="14.1" customHeight="1" x14ac:dyDescent="0.3">
      <c r="B20" s="35" t="str">
        <f>IF(Selbstdeklaration!B30="","",Selbstdeklaration!B30)</f>
        <v>Nein</v>
      </c>
      <c r="D20" s="22" t="s">
        <v>38</v>
      </c>
      <c r="F20" s="42" t="s">
        <v>59</v>
      </c>
      <c r="G20" s="29">
        <f>L20*M20</f>
        <v>0</v>
      </c>
      <c r="H20" s="22"/>
      <c r="J20" s="22"/>
      <c r="K20" s="15"/>
      <c r="L20" s="28">
        <f>IFERROR(IF(B20=Daten!$E$1,1, IF(B20=Daten!$F$1,1,IF(B20=Daten!$G$1,1,0))),0)</f>
        <v>0</v>
      </c>
      <c r="M20" s="32">
        <v>1</v>
      </c>
    </row>
    <row r="21" spans="1:17" ht="14.1" customHeight="1" x14ac:dyDescent="0.3">
      <c r="B21" s="35" t="str">
        <f>IF(Selbstdeklaration!B32="","",Selbstdeklaration!B32)</f>
        <v>Nein</v>
      </c>
      <c r="D21" s="22" t="s">
        <v>126</v>
      </c>
      <c r="F21" s="42"/>
      <c r="G21" s="29">
        <f>L21*M21</f>
        <v>0</v>
      </c>
      <c r="H21" s="22"/>
      <c r="J21" s="22"/>
      <c r="K21" s="15"/>
      <c r="L21" s="28">
        <f>IFERROR(IF(B21=Daten!$E$1,1, IF(B21=Daten!$F$1,1,IF(B21=Daten!$G$1,1,0))),0)</f>
        <v>0</v>
      </c>
      <c r="M21" s="32">
        <v>1</v>
      </c>
    </row>
    <row r="22" spans="1:17" ht="14.1" customHeight="1" x14ac:dyDescent="0.3">
      <c r="B22" s="35" t="str">
        <f>IF(Selbstdeklaration!B32="","",Selbstdeklaration!B32)</f>
        <v>Nein</v>
      </c>
      <c r="D22" s="22" t="s">
        <v>41</v>
      </c>
      <c r="F22" s="41" t="s">
        <v>58</v>
      </c>
      <c r="G22" s="29">
        <f>IF(B23&gt;0,IF(F22="ok",L22*M22,0),0)</f>
        <v>0</v>
      </c>
      <c r="H22" s="22"/>
      <c r="J22" s="22"/>
      <c r="K22" s="15"/>
      <c r="L22" s="28">
        <f>IFERROR(IF(B22=Daten!$E$1,1, IF(B22=Daten!$F$1,1,IF(B22=Daten!$G$1,1,0))),0)</f>
        <v>0</v>
      </c>
      <c r="M22" s="32">
        <v>1</v>
      </c>
    </row>
    <row r="23" spans="1:17" ht="14.1" customHeight="1" thickBot="1" x14ac:dyDescent="0.35">
      <c r="B23" s="35">
        <f>Selbstdeklaration!B36</f>
        <v>0</v>
      </c>
      <c r="D23" s="22" t="s">
        <v>40</v>
      </c>
      <c r="G23"/>
      <c r="H23" s="22"/>
      <c r="J23" s="22"/>
      <c r="K23" s="15"/>
      <c r="L23" s="28"/>
      <c r="M23" s="32"/>
    </row>
    <row r="24" spans="1:17" s="3" customFormat="1" ht="24.9" customHeight="1" thickBot="1" x14ac:dyDescent="0.5">
      <c r="A24" s="49" t="s">
        <v>74</v>
      </c>
      <c r="B24" s="57" t="s">
        <v>131</v>
      </c>
      <c r="C24" s="51"/>
      <c r="D24" s="51"/>
      <c r="E24" s="52"/>
      <c r="F24" s="52"/>
      <c r="G24" s="51"/>
      <c r="H24" s="52"/>
      <c r="I24" s="52"/>
      <c r="J24" s="52"/>
      <c r="K24" s="58">
        <f>SUM(G26:G40)</f>
        <v>0</v>
      </c>
      <c r="L24" s="59"/>
      <c r="M24" s="54"/>
      <c r="N24" s="26"/>
      <c r="Q24" s="3" t="s">
        <v>65</v>
      </c>
    </row>
    <row r="25" spans="1:17" s="61" customFormat="1" ht="15" customHeight="1" thickBot="1" x14ac:dyDescent="0.35">
      <c r="A25" s="60" t="s">
        <v>69</v>
      </c>
      <c r="B25" s="33" t="s">
        <v>66</v>
      </c>
      <c r="C25" s="33"/>
      <c r="D25" s="33"/>
      <c r="G25" s="62"/>
      <c r="I25" s="63">
        <f>SUM(G26)</f>
        <v>0</v>
      </c>
      <c r="J25" s="64" t="str">
        <f>"/ max.5"</f>
        <v>/ max.5</v>
      </c>
      <c r="L25" s="62"/>
      <c r="M25" s="62"/>
      <c r="N25" s="62"/>
    </row>
    <row r="26" spans="1:17" ht="14.1" customHeight="1" thickBot="1" x14ac:dyDescent="0.35">
      <c r="B26" s="35">
        <f>COUNTA(Selbstdeklaration!$D$43:$D$47)</f>
        <v>0</v>
      </c>
      <c r="D26" s="22" t="s">
        <v>40</v>
      </c>
      <c r="G26" s="29">
        <f>IF(B26&gt;5,5,B26)</f>
        <v>0</v>
      </c>
      <c r="H26" s="22"/>
      <c r="I26" s="22"/>
      <c r="J26" s="22"/>
      <c r="K26" s="15"/>
      <c r="L26" s="28">
        <f>IFERROR(IF(B26=Daten!$E$1,1, IF(B26=Daten!$F$1,1,IF(B26=Daten!$G$1,1,0))),0)</f>
        <v>0</v>
      </c>
      <c r="M26" s="28"/>
    </row>
    <row r="27" spans="1:17" s="61" customFormat="1" ht="15" customHeight="1" thickBot="1" x14ac:dyDescent="0.35">
      <c r="A27" s="60" t="s">
        <v>68</v>
      </c>
      <c r="B27" s="33" t="s">
        <v>28</v>
      </c>
      <c r="C27" s="33"/>
      <c r="D27" s="33"/>
      <c r="G27" s="62"/>
      <c r="I27" s="63">
        <f>SUM(G28:G32)</f>
        <v>0</v>
      </c>
      <c r="J27" s="64" t="str">
        <f>"/ max.3"</f>
        <v>/ max.3</v>
      </c>
      <c r="L27" s="62"/>
      <c r="M27" s="62"/>
      <c r="N27" s="62"/>
    </row>
    <row r="28" spans="1:17" ht="14.1" customHeight="1" x14ac:dyDescent="0.3">
      <c r="B28" s="35" t="str">
        <f>IF(Selbstdeklaration!B51="","",Selbstdeklaration!B51)</f>
        <v>Nein</v>
      </c>
      <c r="D28" s="22" t="s">
        <v>141</v>
      </c>
      <c r="G28" s="29">
        <f>L28*M28</f>
        <v>0</v>
      </c>
      <c r="H28" s="22"/>
      <c r="I28" s="22"/>
      <c r="J28" s="22"/>
      <c r="K28" s="15"/>
      <c r="L28" s="28">
        <f>IFERROR(IF(B28=Daten!$E$1,1, IF(B28=Daten!$F$1,1,IF(B28=Daten!$G$1,1,0))),0)</f>
        <v>0</v>
      </c>
      <c r="M28" s="32">
        <v>2</v>
      </c>
      <c r="N28" s="11"/>
      <c r="O28" s="7"/>
    </row>
    <row r="29" spans="1:17" x14ac:dyDescent="0.3">
      <c r="B29" s="37"/>
      <c r="D29" s="34" t="str">
        <f>Selbstdeklaration!D55</f>
        <v>Isa Phantasie/ isa.phanta@volleyball.ch/ +41 79 562 39 69</v>
      </c>
      <c r="G29" s="34"/>
      <c r="J29" s="13"/>
      <c r="K29" s="9"/>
      <c r="L29" s="11"/>
      <c r="M29" s="11"/>
      <c r="N29" s="11"/>
      <c r="O29" s="7"/>
    </row>
    <row r="30" spans="1:17" ht="14.1" customHeight="1" x14ac:dyDescent="0.3">
      <c r="B30" s="35" t="str">
        <f>IF(Selbstdeklaration!B57="","",Selbstdeklaration!B57)</f>
        <v>Nein</v>
      </c>
      <c r="D30" s="22" t="s">
        <v>142</v>
      </c>
      <c r="G30" s="29">
        <f>L30*M30</f>
        <v>0</v>
      </c>
      <c r="J30" s="22"/>
      <c r="K30" s="15"/>
      <c r="L30" s="28">
        <f>IFERROR(IF(B30=Daten!$E$1,1, IF(B30=Daten!$F$1,1,IF(B30=Daten!$G$1,1,0))),0)</f>
        <v>0</v>
      </c>
      <c r="M30" s="32">
        <v>2</v>
      </c>
      <c r="N30" s="11"/>
      <c r="O30" s="7"/>
    </row>
    <row r="31" spans="1:17" x14ac:dyDescent="0.3">
      <c r="B31" s="37"/>
      <c r="D31" s="34" t="str">
        <f>Selbstdeklaration!D61</f>
        <v>Isa Phantasie/ isa.phanta@volleyball.ch/ +41 79 562 39 69</v>
      </c>
      <c r="G31" s="34"/>
      <c r="J31" s="13"/>
      <c r="K31" s="9"/>
      <c r="L31" s="11"/>
      <c r="M31" s="11"/>
      <c r="N31" s="11"/>
      <c r="O31" s="7"/>
    </row>
    <row r="32" spans="1:17" ht="14.1" customHeight="1" x14ac:dyDescent="0.3">
      <c r="B32" s="35" t="str">
        <f>IF(Selbstdeklaration!B63="","",Selbstdeklaration!B63)</f>
        <v>Nein</v>
      </c>
      <c r="D32" s="22" t="s">
        <v>143</v>
      </c>
      <c r="G32" s="29">
        <f>L32*M32</f>
        <v>0</v>
      </c>
      <c r="J32" s="22"/>
      <c r="K32" s="15"/>
      <c r="L32" s="28">
        <f>IFERROR(IF(B32=Daten!$E$1,1, IF(B32=Daten!$F$1,1,IF(B32=Daten!$G$1,1,0))),0)</f>
        <v>0</v>
      </c>
      <c r="M32" s="32">
        <v>2</v>
      </c>
      <c r="N32" s="11"/>
      <c r="O32" s="7"/>
    </row>
    <row r="33" spans="1:15" ht="15" thickBot="1" x14ac:dyDescent="0.35">
      <c r="D33" s="34" t="str">
        <f>Selbstdeklaration!D67</f>
        <v>Isa Phantasie/ isa.phanta@volleyball.ch/ +41 79 562 39 69</v>
      </c>
      <c r="G33"/>
      <c r="I33" s="34"/>
      <c r="J33" s="13"/>
      <c r="K33" s="9"/>
      <c r="L33" s="20"/>
      <c r="M33" s="20"/>
      <c r="N33" s="20"/>
      <c r="O33" s="14"/>
    </row>
    <row r="34" spans="1:15" s="61" customFormat="1" ht="15" customHeight="1" thickBot="1" x14ac:dyDescent="0.35">
      <c r="A34" s="60" t="s">
        <v>67</v>
      </c>
      <c r="B34" s="33" t="s">
        <v>129</v>
      </c>
      <c r="C34" s="33"/>
      <c r="D34" s="33"/>
      <c r="G34" s="62"/>
      <c r="I34" s="63">
        <f>SUM(G35:G38)</f>
        <v>0</v>
      </c>
      <c r="J34" s="64" t="str">
        <f>"/ max.12"</f>
        <v>/ max.12</v>
      </c>
      <c r="L34" s="62"/>
      <c r="M34" s="62"/>
      <c r="N34" s="62"/>
    </row>
    <row r="35" spans="1:15" ht="14.1" customHeight="1" x14ac:dyDescent="0.3">
      <c r="B35" s="35" t="str">
        <f>IF(Selbstdeklaration!B71="","",Selbstdeklaration!B71)</f>
        <v>Nein</v>
      </c>
      <c r="D35" s="22" t="s">
        <v>42</v>
      </c>
      <c r="G35" s="29">
        <f>L35*M35</f>
        <v>0</v>
      </c>
      <c r="H35" s="22"/>
      <c r="I35" s="22"/>
      <c r="J35" s="22"/>
      <c r="K35" s="15"/>
      <c r="L35" s="28">
        <f>IFERROR(IF(B35=Daten!$E$1,1, IF(B35=Daten!$F$1,1,IF(B35=Daten!$G$1,1,0))),0)</f>
        <v>0</v>
      </c>
      <c r="M35" s="32">
        <v>2</v>
      </c>
      <c r="N35" s="20"/>
      <c r="O35" s="15"/>
    </row>
    <row r="36" spans="1:15" ht="14.1" customHeight="1" x14ac:dyDescent="0.3">
      <c r="B36" s="35" t="str">
        <f>IF(Selbstdeklaration!B74="","",Selbstdeklaration!B74)</f>
        <v>Nein</v>
      </c>
      <c r="D36" s="22" t="s">
        <v>43</v>
      </c>
      <c r="G36" s="29">
        <f>L36*M36</f>
        <v>0</v>
      </c>
      <c r="H36" s="22"/>
      <c r="I36" s="22"/>
      <c r="J36" s="22"/>
      <c r="K36" s="15"/>
      <c r="L36" s="28">
        <f>IFERROR(IF(B36=Daten!$E$1,1, IF(B36=Daten!$F$1,1,IF(B36=Daten!$G$1,1,0))),0)</f>
        <v>0</v>
      </c>
      <c r="M36" s="32">
        <v>2</v>
      </c>
      <c r="N36" s="20"/>
      <c r="O36" s="15"/>
    </row>
    <row r="37" spans="1:15" ht="15" customHeight="1" x14ac:dyDescent="0.3">
      <c r="B37" s="35" t="str">
        <f>IF(Selbstdeklaration!B77="","",Selbstdeklaration!B77)</f>
        <v>Nein</v>
      </c>
      <c r="D37" s="22" t="s">
        <v>44</v>
      </c>
      <c r="G37" s="29">
        <f>L37*M37</f>
        <v>0</v>
      </c>
      <c r="H37" s="22"/>
      <c r="I37" s="22"/>
      <c r="J37" s="22"/>
      <c r="K37" s="15"/>
      <c r="L37" s="28">
        <f>IFERROR(IF(B37=Daten!$E$1,1, IF(B37=Daten!$F$1,1,IF(B37=Daten!$G$1,1,0))),0)</f>
        <v>0</v>
      </c>
      <c r="M37" s="32">
        <v>2</v>
      </c>
      <c r="N37" s="20"/>
      <c r="O37" s="15"/>
    </row>
    <row r="38" spans="1:15" ht="14.1" customHeight="1" x14ac:dyDescent="0.3">
      <c r="B38" s="35" t="str">
        <f>IF(Selbstdeklaration!B79="","",Selbstdeklaration!B79)</f>
        <v>Nein</v>
      </c>
      <c r="D38" s="22" t="s">
        <v>45</v>
      </c>
      <c r="G38" s="29">
        <f>L38*M38</f>
        <v>0</v>
      </c>
      <c r="H38" s="22"/>
      <c r="I38" s="22"/>
      <c r="J38" s="22"/>
      <c r="K38" s="15"/>
      <c r="L38" s="28">
        <f>IFERROR(IF(B38=Daten!$E$1,1, IF(B38=Daten!$F$1,1,IF(B38=Daten!$G$1,1,0))),0)</f>
        <v>0</v>
      </c>
      <c r="M38" s="32">
        <v>2</v>
      </c>
      <c r="N38" s="20"/>
      <c r="O38" s="15"/>
    </row>
    <row r="39" spans="1:15" ht="14.1" customHeight="1" x14ac:dyDescent="0.3">
      <c r="B39" s="35" t="str">
        <f>IF(Selbstdeklaration!B81="","",Selbstdeklaration!B81)</f>
        <v>Nein</v>
      </c>
      <c r="D39" s="22" t="s">
        <v>144</v>
      </c>
      <c r="G39" s="29">
        <f>L39*M39</f>
        <v>0</v>
      </c>
      <c r="H39" s="22"/>
      <c r="I39" s="22"/>
      <c r="J39" s="22"/>
      <c r="K39" s="15"/>
      <c r="L39" s="28">
        <f>IFERROR(IF(B39=Daten!$E$1,1, IF(B39=Daten!$F$1,1,IF(B39=Daten!$G$1,1,0))),0)</f>
        <v>0</v>
      </c>
      <c r="M39" s="32">
        <v>2</v>
      </c>
      <c r="N39" s="30"/>
      <c r="O39" s="6"/>
    </row>
    <row r="40" spans="1:15" ht="14.1" customHeight="1" x14ac:dyDescent="0.3">
      <c r="B40" s="35" t="str">
        <f>IF(Selbstdeklaration!B83="","",Selbstdeklaration!B83)</f>
        <v>Nein</v>
      </c>
      <c r="D40" s="22" t="s">
        <v>46</v>
      </c>
      <c r="G40" s="29">
        <f>L40*M40</f>
        <v>0</v>
      </c>
      <c r="H40" s="22"/>
      <c r="I40" s="22"/>
      <c r="J40" s="22"/>
      <c r="K40" s="15"/>
      <c r="L40" s="28">
        <f>IFERROR(IF(B40=Daten!$E$1,1, IF(B40=Daten!$F$1,1,IF(B40=Daten!$G$1,1,0))),0)</f>
        <v>0</v>
      </c>
      <c r="M40" s="32">
        <v>2</v>
      </c>
    </row>
    <row r="41" spans="1:15" x14ac:dyDescent="0.3">
      <c r="B41" s="9"/>
      <c r="C41" s="9"/>
      <c r="D41" s="9"/>
      <c r="E41" s="9"/>
      <c r="F41" s="9"/>
      <c r="G41" s="9"/>
      <c r="H41" s="9"/>
      <c r="I41" s="9"/>
      <c r="J41" s="9"/>
    </row>
    <row r="42" spans="1:15" ht="18" x14ac:dyDescent="0.3">
      <c r="A42" s="46" t="s">
        <v>77</v>
      </c>
      <c r="B42" s="8" t="s">
        <v>60</v>
      </c>
      <c r="C42" s="9"/>
      <c r="D42" s="9"/>
      <c r="E42" s="9"/>
      <c r="F42" s="9"/>
      <c r="G42" s="9"/>
      <c r="H42" s="9"/>
      <c r="I42" s="9"/>
      <c r="J42" s="9"/>
    </row>
    <row r="43" spans="1:15" x14ac:dyDescent="0.3">
      <c r="B43" s="9" t="s">
        <v>52</v>
      </c>
      <c r="C43" s="9"/>
      <c r="D43" s="9"/>
      <c r="E43" s="9"/>
      <c r="F43" s="9"/>
      <c r="G43" s="9"/>
      <c r="H43" s="9"/>
      <c r="I43" s="9"/>
      <c r="J43" s="9"/>
    </row>
    <row r="44" spans="1:15" x14ac:dyDescent="0.3">
      <c r="B44" s="84"/>
      <c r="C44" s="84"/>
      <c r="D44" s="84"/>
      <c r="E44" s="84"/>
      <c r="F44" s="84"/>
      <c r="G44" s="84"/>
      <c r="H44" s="84"/>
      <c r="I44" s="84"/>
      <c r="J44" s="9"/>
    </row>
    <row r="45" spans="1:15" x14ac:dyDescent="0.3">
      <c r="B45" s="84"/>
      <c r="C45" s="84"/>
      <c r="D45" s="84"/>
      <c r="E45" s="84"/>
      <c r="F45" s="84"/>
      <c r="G45" s="84"/>
      <c r="H45" s="84"/>
      <c r="I45" s="84"/>
      <c r="J45" s="9"/>
    </row>
    <row r="46" spans="1:15" x14ac:dyDescent="0.3">
      <c r="B46" s="84"/>
      <c r="C46" s="84"/>
      <c r="D46" s="84"/>
      <c r="E46" s="84"/>
      <c r="F46" s="84"/>
      <c r="G46" s="84"/>
      <c r="H46" s="84"/>
      <c r="I46" s="84"/>
      <c r="J46" s="9"/>
    </row>
    <row r="47" spans="1:15" x14ac:dyDescent="0.3">
      <c r="B47" s="84"/>
      <c r="C47" s="84"/>
      <c r="D47" s="84"/>
      <c r="E47" s="84"/>
      <c r="F47" s="84"/>
      <c r="G47" s="84"/>
      <c r="H47" s="84"/>
      <c r="I47" s="84"/>
      <c r="J47" s="9"/>
    </row>
    <row r="48" spans="1:15" x14ac:dyDescent="0.3">
      <c r="B48" s="84"/>
      <c r="C48" s="84"/>
      <c r="D48" s="84"/>
      <c r="E48" s="84"/>
      <c r="F48" s="84"/>
      <c r="G48" s="84"/>
      <c r="H48" s="84"/>
      <c r="I48" s="84"/>
      <c r="J48" s="9"/>
    </row>
    <row r="49" spans="2:10" x14ac:dyDescent="0.3">
      <c r="B49" s="84"/>
      <c r="C49" s="84"/>
      <c r="D49" s="84"/>
      <c r="E49" s="84"/>
      <c r="F49" s="84"/>
      <c r="G49" s="84"/>
      <c r="H49" s="84"/>
      <c r="I49" s="84"/>
      <c r="J49" s="9"/>
    </row>
    <row r="50" spans="2:10" x14ac:dyDescent="0.3">
      <c r="B50" s="84"/>
      <c r="C50" s="84"/>
      <c r="D50" s="84"/>
      <c r="E50" s="84"/>
      <c r="F50" s="84"/>
      <c r="G50" s="84"/>
      <c r="H50" s="84"/>
      <c r="I50" s="84"/>
      <c r="J50" s="9"/>
    </row>
    <row r="51" spans="2:10" x14ac:dyDescent="0.3">
      <c r="B51" s="84"/>
      <c r="C51" s="84"/>
      <c r="D51" s="84"/>
      <c r="E51" s="84"/>
      <c r="F51" s="84"/>
      <c r="G51" s="84"/>
      <c r="H51" s="84"/>
      <c r="I51" s="84"/>
      <c r="J51" s="9"/>
    </row>
    <row r="52" spans="2:10" x14ac:dyDescent="0.3">
      <c r="B52" s="84"/>
      <c r="C52" s="84"/>
      <c r="D52" s="84"/>
      <c r="E52" s="84"/>
      <c r="F52" s="84"/>
      <c r="G52" s="84"/>
      <c r="H52" s="84"/>
      <c r="I52" s="84"/>
      <c r="J52" s="9"/>
    </row>
    <row r="53" spans="2:10" x14ac:dyDescent="0.3">
      <c r="B53" s="84"/>
      <c r="C53" s="84"/>
      <c r="D53" s="84"/>
      <c r="E53" s="84"/>
      <c r="F53" s="84"/>
      <c r="G53" s="84"/>
      <c r="H53" s="84"/>
      <c r="I53" s="84"/>
      <c r="J53" s="9"/>
    </row>
    <row r="54" spans="2:10" x14ac:dyDescent="0.3">
      <c r="B54" s="84"/>
      <c r="C54" s="84"/>
      <c r="D54" s="84"/>
      <c r="E54" s="84"/>
      <c r="F54" s="84"/>
      <c r="G54" s="84"/>
      <c r="H54" s="84"/>
      <c r="I54" s="84"/>
      <c r="J54" s="9"/>
    </row>
    <row r="55" spans="2:10" ht="14.1" customHeight="1" x14ac:dyDescent="0.3">
      <c r="B55" s="84"/>
      <c r="C55" s="84"/>
      <c r="D55" s="84"/>
      <c r="E55" s="84"/>
      <c r="F55" s="84"/>
      <c r="G55" s="84"/>
      <c r="H55" s="84"/>
      <c r="I55" s="84"/>
      <c r="J55" s="9"/>
    </row>
    <row r="56" spans="2:10" x14ac:dyDescent="0.3">
      <c r="B56" s="84"/>
      <c r="C56" s="84"/>
      <c r="D56" s="84"/>
      <c r="E56" s="84"/>
      <c r="F56" s="84"/>
      <c r="G56" s="84"/>
      <c r="H56" s="84"/>
      <c r="I56" s="84"/>
      <c r="J56" s="9"/>
    </row>
    <row r="57" spans="2:10" x14ac:dyDescent="0.3">
      <c r="B57" s="84"/>
      <c r="C57" s="84"/>
      <c r="D57" s="84"/>
      <c r="E57" s="84"/>
      <c r="F57" s="84"/>
      <c r="G57" s="84"/>
      <c r="H57" s="84"/>
      <c r="I57" s="84"/>
      <c r="J57" s="9"/>
    </row>
    <row r="58" spans="2:10" x14ac:dyDescent="0.3">
      <c r="B58" s="84"/>
      <c r="C58" s="84"/>
      <c r="D58" s="84"/>
      <c r="E58" s="84"/>
      <c r="F58" s="84"/>
      <c r="G58" s="84"/>
      <c r="H58" s="84"/>
      <c r="I58" s="84"/>
      <c r="J58" s="9"/>
    </row>
    <row r="59" spans="2:10" x14ac:dyDescent="0.3">
      <c r="B59" s="84"/>
      <c r="C59" s="84"/>
      <c r="D59" s="84"/>
      <c r="E59" s="84"/>
      <c r="F59" s="84"/>
      <c r="G59" s="84"/>
      <c r="H59" s="84"/>
      <c r="I59" s="84"/>
      <c r="J59" s="9"/>
    </row>
    <row r="60" spans="2:10" x14ac:dyDescent="0.3">
      <c r="B60" s="84"/>
      <c r="C60" s="84"/>
      <c r="D60" s="84"/>
      <c r="E60" s="84"/>
      <c r="F60" s="84"/>
      <c r="G60" s="84"/>
      <c r="H60" s="84"/>
      <c r="I60" s="84"/>
      <c r="J60" s="9"/>
    </row>
    <row r="61" spans="2:10" x14ac:dyDescent="0.3">
      <c r="B61" s="84"/>
      <c r="C61" s="84"/>
      <c r="D61" s="84"/>
      <c r="E61" s="84"/>
      <c r="F61" s="84"/>
      <c r="G61" s="84"/>
      <c r="H61" s="84"/>
      <c r="I61" s="84"/>
      <c r="J61" s="9"/>
    </row>
    <row r="62" spans="2:10" x14ac:dyDescent="0.3">
      <c r="B62" s="84"/>
      <c r="C62" s="84"/>
      <c r="D62" s="84"/>
      <c r="E62" s="84"/>
      <c r="F62" s="84"/>
      <c r="G62" s="84"/>
      <c r="H62" s="84"/>
      <c r="I62" s="84"/>
      <c r="J62" s="9"/>
    </row>
  </sheetData>
  <mergeCells count="4">
    <mergeCell ref="B44:I62"/>
    <mergeCell ref="I1:K1"/>
    <mergeCell ref="C1:E1"/>
    <mergeCell ref="A1:B1"/>
  </mergeCells>
  <conditionalFormatting sqref="I1:K1">
    <cfRule type="cellIs" dxfId="2" priority="7" operator="equal">
      <formula>$N$3</formula>
    </cfRule>
    <cfRule type="cellIs" dxfId="1" priority="8" operator="equal">
      <formula>$N$2</formula>
    </cfRule>
    <cfRule type="cellIs" dxfId="0" priority="9" operator="equal">
      <formula>$N$1</formula>
    </cfRule>
  </conditionalFormatting>
  <dataValidations count="1">
    <dataValidation type="list" allowBlank="1" showInputMessage="1" showErrorMessage="1" sqref="F11 F16 F22" xr:uid="{00000000-0002-0000-0100-000000000000}">
      <formula1>"ok,Nein"</formula1>
    </dataValidation>
  </dataValidations>
  <pageMargins left="0.78740157480314965" right="0.78740157480314965" top="1.2204724409448819" bottom="0.59055118110236227" header="0.27559055118110237" footer="0.27559055118110237"/>
  <pageSetup paperSize="9" fitToHeight="0" orientation="portrait" r:id="rId1"/>
  <headerFooter scaleWithDoc="0">
    <oddHeader>&amp;L&amp;"Calibri,Fett"&amp;9&amp;K00-047NLA Lizenzierungsverfahren
&amp;K000000
Selbstdekleration Nachwuchsförderung&amp;R&amp;G</oddHeader>
    <oddFooter>&amp;L&amp;"Calibri,Fett"&amp;9&amp;K00-049Version 2020; Stand: 12.2020&amp;R&amp;"Calibri,Fett"&amp;9&amp;K00-049Seite &amp;P/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workbookViewId="0">
      <selection activeCell="A20" sqref="A20:D20"/>
    </sheetView>
  </sheetViews>
  <sheetFormatPr baseColWidth="10" defaultRowHeight="14.4" x14ac:dyDescent="0.3"/>
  <sheetData>
    <row r="1" spans="1:14" x14ac:dyDescent="0.3">
      <c r="A1" t="s">
        <v>10</v>
      </c>
      <c r="B1" s="4">
        <v>1</v>
      </c>
      <c r="E1" t="s">
        <v>13</v>
      </c>
      <c r="F1" t="s">
        <v>15</v>
      </c>
      <c r="G1" t="s">
        <v>17</v>
      </c>
      <c r="H1" t="s">
        <v>20</v>
      </c>
      <c r="I1" t="s">
        <v>22</v>
      </c>
      <c r="J1" t="s">
        <v>24</v>
      </c>
      <c r="L1" t="s">
        <v>20</v>
      </c>
      <c r="M1">
        <v>1</v>
      </c>
      <c r="N1" s="5">
        <f>VLOOKUP(Selbstdeklaration!$G$1,Daten!$L$1:$M$6,2,FALSE)</f>
        <v>2</v>
      </c>
    </row>
    <row r="2" spans="1:14" x14ac:dyDescent="0.3">
      <c r="A2" t="s">
        <v>11</v>
      </c>
      <c r="B2" s="4">
        <v>2</v>
      </c>
      <c r="E2" t="s">
        <v>14</v>
      </c>
      <c r="F2" t="s">
        <v>16</v>
      </c>
      <c r="G2" t="s">
        <v>16</v>
      </c>
      <c r="H2" t="s">
        <v>21</v>
      </c>
      <c r="I2" t="s">
        <v>23</v>
      </c>
      <c r="J2" t="s">
        <v>25</v>
      </c>
      <c r="L2" t="s">
        <v>21</v>
      </c>
      <c r="M2">
        <v>2</v>
      </c>
    </row>
    <row r="3" spans="1:14" x14ac:dyDescent="0.3">
      <c r="A3" t="s">
        <v>12</v>
      </c>
      <c r="B3" s="4">
        <v>3</v>
      </c>
      <c r="L3" t="s">
        <v>22</v>
      </c>
      <c r="M3">
        <v>1</v>
      </c>
    </row>
    <row r="4" spans="1:14" x14ac:dyDescent="0.3">
      <c r="L4" t="s">
        <v>23</v>
      </c>
      <c r="M4">
        <v>2</v>
      </c>
    </row>
    <row r="5" spans="1:14" x14ac:dyDescent="0.3">
      <c r="A5" s="65">
        <v>2024</v>
      </c>
      <c r="B5" s="68" t="s">
        <v>78</v>
      </c>
      <c r="C5" s="4" t="str">
        <f>CONCATENATE(MID(A5,3,2))</f>
        <v>24</v>
      </c>
      <c r="D5" s="17"/>
      <c r="E5" s="17"/>
      <c r="L5" t="s">
        <v>24</v>
      </c>
      <c r="M5">
        <v>1</v>
      </c>
    </row>
    <row r="6" spans="1:14" x14ac:dyDescent="0.3">
      <c r="A6" s="67">
        <f>A5-22</f>
        <v>2002</v>
      </c>
      <c r="B6" s="68" t="s">
        <v>80</v>
      </c>
      <c r="L6" t="s">
        <v>25</v>
      </c>
      <c r="M6">
        <v>2</v>
      </c>
    </row>
    <row r="7" spans="1:14" x14ac:dyDescent="0.3">
      <c r="A7" s="67">
        <f>A5-17</f>
        <v>2007</v>
      </c>
      <c r="B7" s="68" t="s">
        <v>79</v>
      </c>
    </row>
    <row r="9" spans="1:14" x14ac:dyDescent="0.3">
      <c r="A9" s="66">
        <f>A6+17</f>
        <v>2019</v>
      </c>
      <c r="B9" s="68" t="str">
        <f>CONCATENATE("In diesem Jahr wurden die JG ",A6," 17 Jahre alt (1.Jahr U19)?")</f>
        <v>In diesem Jahr wurden die JG 2002 17 Jahre alt (1.Jahr U19)?</v>
      </c>
    </row>
    <row r="10" spans="1:14" x14ac:dyDescent="0.3">
      <c r="A10" s="69" t="str">
        <f>CONCATENATE("Talent der JG ",A6," ab PISTE ",A9," übertragen")</f>
        <v>Talent der JG 2002 ab PISTE 2019 übertragen</v>
      </c>
      <c r="D10" s="18"/>
    </row>
    <row r="12" spans="1:14" x14ac:dyDescent="0.3">
      <c r="B12" s="4" t="str">
        <f>CONCATENATE($C$5-1,"/",$C$5)</f>
        <v>23/24</v>
      </c>
      <c r="C12" s="4" t="str">
        <f>CONCATENATE($C$5-2,"/",$C$5-1)</f>
        <v>22/23</v>
      </c>
      <c r="D12" s="4" t="str">
        <f>CONCATENATE($C$5-3,"/",$C$5-2)</f>
        <v>21/22</v>
      </c>
      <c r="E12" s="4" t="str">
        <f>CONCATENATE($C$5-4,"/",$C$5-3)</f>
        <v>20/21</v>
      </c>
      <c r="F12" s="4" t="str">
        <f>CONCATENATE($C$5-5,"/",$C$5-4)</f>
        <v>19/20</v>
      </c>
      <c r="G12" s="4" t="str">
        <f>CONCATENATE($C$5-6,"/",$C$5-5)</f>
        <v>18/19</v>
      </c>
      <c r="H12" s="4"/>
    </row>
    <row r="13" spans="1:14" x14ac:dyDescent="0.3">
      <c r="A13" t="s">
        <v>81</v>
      </c>
      <c r="B13" s="4">
        <f>A6</f>
        <v>2002</v>
      </c>
      <c r="C13" s="4">
        <f>B13-1</f>
        <v>2001</v>
      </c>
      <c r="D13" s="4">
        <f>C13-1</f>
        <v>2000</v>
      </c>
      <c r="E13" s="4">
        <f>D13-1</f>
        <v>1999</v>
      </c>
      <c r="F13" s="4">
        <f>E13-1</f>
        <v>1998</v>
      </c>
      <c r="G13" s="4">
        <f>F13-1</f>
        <v>1997</v>
      </c>
      <c r="H13" s="4"/>
    </row>
    <row r="14" spans="1:14" x14ac:dyDescent="0.3">
      <c r="A14" t="s">
        <v>82</v>
      </c>
      <c r="B14" s="4">
        <f>B13+4</f>
        <v>2006</v>
      </c>
      <c r="C14" s="4">
        <f t="shared" ref="C14:G14" si="0">C13+4</f>
        <v>2005</v>
      </c>
      <c r="D14" s="4">
        <f t="shared" si="0"/>
        <v>2004</v>
      </c>
      <c r="E14" s="4">
        <f t="shared" si="0"/>
        <v>2003</v>
      </c>
      <c r="F14" s="4">
        <f t="shared" si="0"/>
        <v>2002</v>
      </c>
      <c r="G14" s="4">
        <f t="shared" si="0"/>
        <v>2001</v>
      </c>
      <c r="H14" s="4"/>
    </row>
    <row r="15" spans="1:14" x14ac:dyDescent="0.3">
      <c r="A15" s="71" t="s">
        <v>85</v>
      </c>
      <c r="B15" s="72">
        <f>A5</f>
        <v>2024</v>
      </c>
      <c r="C15" s="72">
        <f>B15-1</f>
        <v>2023</v>
      </c>
      <c r="D15" s="72">
        <f>C15-1</f>
        <v>2022</v>
      </c>
      <c r="E15" s="72">
        <f>D15-1</f>
        <v>2021</v>
      </c>
      <c r="F15" s="72">
        <f>E15-1</f>
        <v>2020</v>
      </c>
      <c r="G15" s="72">
        <f>F15-1</f>
        <v>2019</v>
      </c>
      <c r="H15" s="4"/>
    </row>
    <row r="16" spans="1:14" x14ac:dyDescent="0.3">
      <c r="A16" s="74" t="s">
        <v>83</v>
      </c>
      <c r="B16" s="73">
        <f t="shared" ref="B16:G16" si="1">B14+1</f>
        <v>2007</v>
      </c>
      <c r="C16" s="73">
        <f t="shared" si="1"/>
        <v>2006</v>
      </c>
      <c r="D16" s="73">
        <f t="shared" si="1"/>
        <v>2005</v>
      </c>
      <c r="E16" s="73">
        <f t="shared" si="1"/>
        <v>2004</v>
      </c>
      <c r="F16" s="73">
        <f t="shared" si="1"/>
        <v>2003</v>
      </c>
      <c r="G16" s="73">
        <f t="shared" si="1"/>
        <v>2002</v>
      </c>
      <c r="H16" s="4"/>
    </row>
    <row r="17" spans="1:7" x14ac:dyDescent="0.3">
      <c r="A17" s="74" t="s">
        <v>84</v>
      </c>
      <c r="B17" s="73">
        <f t="shared" ref="B17:F17" si="2">$B$13</f>
        <v>2002</v>
      </c>
      <c r="C17" s="73">
        <f t="shared" si="2"/>
        <v>2002</v>
      </c>
      <c r="D17" s="73">
        <f t="shared" si="2"/>
        <v>2002</v>
      </c>
      <c r="E17" s="73">
        <f t="shared" si="2"/>
        <v>2002</v>
      </c>
      <c r="F17" s="73">
        <f t="shared" si="2"/>
        <v>2002</v>
      </c>
      <c r="G17" s="73">
        <f>$B$13</f>
        <v>2002</v>
      </c>
    </row>
    <row r="20" spans="1:7" x14ac:dyDescent="0.3">
      <c r="A20" s="70" t="s">
        <v>103</v>
      </c>
      <c r="D20" s="70" t="s">
        <v>104</v>
      </c>
    </row>
    <row r="21" spans="1:7" x14ac:dyDescent="0.3">
      <c r="A21" t="s">
        <v>101</v>
      </c>
      <c r="D21" t="s">
        <v>96</v>
      </c>
    </row>
    <row r="22" spans="1:7" x14ac:dyDescent="0.3">
      <c r="A22" t="s">
        <v>105</v>
      </c>
      <c r="D22" t="s">
        <v>109</v>
      </c>
    </row>
    <row r="23" spans="1:7" x14ac:dyDescent="0.3">
      <c r="A23" t="s">
        <v>106</v>
      </c>
      <c r="D23" t="s">
        <v>98</v>
      </c>
    </row>
    <row r="24" spans="1:7" x14ac:dyDescent="0.3">
      <c r="A24" t="s">
        <v>107</v>
      </c>
      <c r="D24" t="s">
        <v>110</v>
      </c>
    </row>
    <row r="25" spans="1:7" x14ac:dyDescent="0.3">
      <c r="A25" t="s">
        <v>97</v>
      </c>
      <c r="D25" t="s">
        <v>94</v>
      </c>
    </row>
    <row r="26" spans="1:7" x14ac:dyDescent="0.3">
      <c r="A26" t="s">
        <v>99</v>
      </c>
      <c r="D26" t="s">
        <v>111</v>
      </c>
    </row>
    <row r="27" spans="1:7" x14ac:dyDescent="0.3">
      <c r="A27" t="s">
        <v>92</v>
      </c>
      <c r="D27" t="s">
        <v>112</v>
      </c>
    </row>
    <row r="28" spans="1:7" x14ac:dyDescent="0.3">
      <c r="A28" t="s">
        <v>95</v>
      </c>
      <c r="D28" t="s">
        <v>113</v>
      </c>
    </row>
    <row r="29" spans="1:7" x14ac:dyDescent="0.3">
      <c r="A29" t="s">
        <v>100</v>
      </c>
      <c r="D29" t="s">
        <v>93</v>
      </c>
    </row>
    <row r="30" spans="1:7" x14ac:dyDescent="0.3">
      <c r="A30" t="s">
        <v>108</v>
      </c>
    </row>
    <row r="31" spans="1:7" s="17" customFormat="1" x14ac:dyDescent="0.3">
      <c r="A31" t="s">
        <v>91</v>
      </c>
      <c r="B31"/>
      <c r="C31"/>
      <c r="E31"/>
      <c r="F31"/>
    </row>
    <row r="35" spans="2:5" x14ac:dyDescent="0.3">
      <c r="B35" s="17"/>
      <c r="C35" s="17"/>
      <c r="E35" s="17"/>
    </row>
  </sheetData>
  <pageMargins left="0.7" right="0.7" top="0.78740157499999996" bottom="0.78740157499999996" header="0.3" footer="0.3"/>
  <pageSetup paperSize="9" orientation="portrait" r:id="rId1"/>
  <ignoredErrors>
    <ignoredError sqref="C14:G1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2487C13ED28E4A95F6D9B6F82D3B04" ma:contentTypeVersion="15" ma:contentTypeDescription="Ein neues Dokument erstellen." ma:contentTypeScope="" ma:versionID="f6ad60610a2281719091587cefec52b5">
  <xsd:schema xmlns:xsd="http://www.w3.org/2001/XMLSchema" xmlns:xs="http://www.w3.org/2001/XMLSchema" xmlns:p="http://schemas.microsoft.com/office/2006/metadata/properties" xmlns:ns2="13a6cfc9-d15c-46e6-a16e-b1991d74a46c" xmlns:ns3="27cade72-3260-4e66-8af7-8048c05345b7" targetNamespace="http://schemas.microsoft.com/office/2006/metadata/properties" ma:root="true" ma:fieldsID="126aafb3ae580d1b7049a0408726298e" ns2:_="" ns3:_="">
    <xsd:import namespace="13a6cfc9-d15c-46e6-a16e-b1991d74a46c"/>
    <xsd:import namespace="27cade72-3260-4e66-8af7-8048c05345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6cfc9-d15c-46e6-a16e-b1991d74a4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8f7e8086-cbcb-41d5-af7c-8af2a77390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ade72-3260-4e66-8af7-8048c05345b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fa2596d-ebf5-4395-93b9-dc408438f5ce}" ma:internalName="TaxCatchAll" ma:showField="CatchAllData" ma:web="27cade72-3260-4e66-8af7-8048c05345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cade72-3260-4e66-8af7-8048c05345b7" xsi:nil="true"/>
    <lcf76f155ced4ddcb4097134ff3c332f xmlns="13a6cfc9-d15c-46e6-a16e-b1991d74a4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C6A867-D041-46EC-812E-E780F4872B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a6cfc9-d15c-46e6-a16e-b1991d74a46c"/>
    <ds:schemaRef ds:uri="27cade72-3260-4e66-8af7-8048c05345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610478-43BB-4F64-BEB9-E582846887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FD6BFC-2F55-4C6C-81FF-E15EE8EA04E3}">
  <ds:schemaRefs>
    <ds:schemaRef ds:uri="http://schemas.microsoft.com/office/2006/metadata/properties"/>
    <ds:schemaRef ds:uri="http://schemas.microsoft.com/office/infopath/2007/PartnerControls"/>
    <ds:schemaRef ds:uri="27cade72-3260-4e66-8af7-8048c05345b7"/>
    <ds:schemaRef ds:uri="13a6cfc9-d15c-46e6-a16e-b1991d74a46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13</vt:i4>
      </vt:variant>
    </vt:vector>
  </HeadingPairs>
  <TitlesOfParts>
    <vt:vector size="16" baseType="lpstr">
      <vt:lpstr>Selbstdeklaration</vt:lpstr>
      <vt:lpstr>Zusammenfassung</vt:lpstr>
      <vt:lpstr>Daten</vt:lpstr>
      <vt:lpstr>Donne</vt:lpstr>
      <vt:lpstr>Selbstdeklaration!Druckbereich</vt:lpstr>
      <vt:lpstr>Zusammenfassung!Druckbereich</vt:lpstr>
      <vt:lpstr>Selbstdeklaration!Drucktitel</vt:lpstr>
      <vt:lpstr>Zusammenfassung!Drucktitel</vt:lpstr>
      <vt:lpstr>femmes</vt:lpstr>
      <vt:lpstr>Frauen</vt:lpstr>
      <vt:lpstr>Ja</vt:lpstr>
      <vt:lpstr>NLAF</vt:lpstr>
      <vt:lpstr>NLAM</vt:lpstr>
      <vt:lpstr>Oui</vt:lpstr>
      <vt:lpstr>Si</vt:lpstr>
      <vt:lpstr>Sprache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Nowotny</dc:creator>
  <cp:lastModifiedBy>Johannes Nowotny</cp:lastModifiedBy>
  <cp:lastPrinted>2021-01-26T12:27:37Z</cp:lastPrinted>
  <dcterms:created xsi:type="dcterms:W3CDTF">2020-11-13T13:05:11Z</dcterms:created>
  <dcterms:modified xsi:type="dcterms:W3CDTF">2025-03-04T10:13:02Z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0x010100F02487C13ED28E4A95F6D9B6F82D3B04</vt:lpwstr>
  </property>
  <property fmtid="{D5CDD505-2E9C-101B-9397-08002B2CF9AE}" pid="3" name="MediaServiceImageTags">
    <vt:lpwstr/>
  </property>
</Properties>
</file>