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Umsatzanalyse" sheetId="1" r:id="rId1"/>
    <sheet name="Analyse_Vorsteuer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<sst xmlns="http://schemas.openxmlformats.org/spreadsheetml/2006/main" count="180" uniqueCount="95">
  <si>
    <t>Steuerbar</t>
  </si>
  <si>
    <t>Ausgenommen</t>
  </si>
  <si>
    <t>1. Allgemeine Fragen</t>
  </si>
  <si>
    <t>Name des Vereines</t>
  </si>
  <si>
    <t>Anzahl Mitglieder</t>
  </si>
  <si>
    <t>Gründung</t>
  </si>
  <si>
    <t>Ansprechperson</t>
  </si>
  <si>
    <t>Anmeldung MWST erfolgt?</t>
  </si>
  <si>
    <t>........................</t>
  </si>
  <si>
    <t>Umsatzart</t>
  </si>
  <si>
    <t>-</t>
  </si>
  <si>
    <t>Transfererlös</t>
  </si>
  <si>
    <t>Ertrag aus Ausleihe von Sportlern</t>
  </si>
  <si>
    <t>Verkauf Sportartikel (auch Souveniers, Fan-Art.)</t>
  </si>
  <si>
    <t>Sportunterricht</t>
  </si>
  <si>
    <t>Eintrittsbillette</t>
  </si>
  <si>
    <t>Startgelder für Teilnehmer, inkl. Nebenleistungen</t>
  </si>
  <si>
    <t>Verkauf Vereinsorgan (wenn zus. Entgelt)</t>
  </si>
  <si>
    <t>.......</t>
  </si>
  <si>
    <t>Gastgewerbliche Leistungen - Tische vorhanden</t>
  </si>
  <si>
    <t>Gastgewerbliche Leistungen - keine Tische vorhanden</t>
  </si>
  <si>
    <t>Mitgliederbeiträge (statutarisch festgesetzt)</t>
  </si>
  <si>
    <t>Spenden, Beiträge von Supportern, Legate (ausg.)</t>
  </si>
  <si>
    <t>Subventionen (z.b. Sport-Toto)</t>
  </si>
  <si>
    <t>Einnahmen aus Geschicklichkeitsspielen</t>
  </si>
  <si>
    <t>Einnahmen aus Garderobe, Matchprogramm</t>
  </si>
  <si>
    <t>- Falls ja, bitte MWST-Nr. angeben</t>
  </si>
  <si>
    <t>Total Umsatz</t>
  </si>
  <si>
    <t>Fragebogen zur Abklärung der Mehrwertsteuerpflicht - Teil I</t>
  </si>
  <si>
    <t>Fragebogen zur Abklärung der Mehrwertsteuerpflicht - Teil II</t>
  </si>
  <si>
    <t>4. Beurteilung</t>
  </si>
  <si>
    <t>Aufwand</t>
  </si>
  <si>
    <t>Gebühren, Abgaben</t>
  </si>
  <si>
    <t>Einkauf Ess- und Trinkwaren</t>
  </si>
  <si>
    <t>Werbeaufwand</t>
  </si>
  <si>
    <t>Transfergebühren</t>
  </si>
  <si>
    <t>Kauf Mobiliar, EDV, PC</t>
  </si>
  <si>
    <t>Spesen Uebernachtung</t>
  </si>
  <si>
    <t>Vorsteuer</t>
  </si>
  <si>
    <t>Löhne, Sozialabgaben</t>
  </si>
  <si>
    <t>Verpflegungsspesen Mitarbeiter, Spieler</t>
  </si>
  <si>
    <t xml:space="preserve"> - (abzüglich 50 %)</t>
  </si>
  <si>
    <t xml:space="preserve"> - (abzüglich 80 %)</t>
  </si>
  <si>
    <t>Büromaterial</t>
  </si>
  <si>
    <t xml:space="preserve">Miete </t>
  </si>
  <si>
    <t>Umsatz, zu 7.6 %</t>
  </si>
  <si>
    <t>Umsatzsteuer</t>
  </si>
  <si>
    <t>Umsatz, zu 2.4 %</t>
  </si>
  <si>
    <t>Umsatzsteuer (/102.4 * 2.4)</t>
  </si>
  <si>
    <t>Umsatzsteuer (/107.6 * 7.6)</t>
  </si>
  <si>
    <t>Umsatz</t>
  </si>
  <si>
    <t xml:space="preserve">Total </t>
  </si>
  <si>
    <t xml:space="preserve"> </t>
  </si>
  <si>
    <t>/107.6*7.6</t>
  </si>
  <si>
    <t>/103.6*3.6</t>
  </si>
  <si>
    <t>/102.4*2.4</t>
  </si>
  <si>
    <t>Vorsteuerkürzungsquote für Analyse</t>
  </si>
  <si>
    <t>Übrige Umsätze</t>
  </si>
  <si>
    <t>......................................................</t>
  </si>
  <si>
    <t>- Wenn ja, wie hoch?</t>
  </si>
  <si>
    <t>- Ist steuerbarer Bestandteil der Eintrittsbillette &gt; 10 %?</t>
  </si>
  <si>
    <t>3. Analyse Vorsteuer (0 % Vorsteuer immer möglich, falls Rechnungssteller nicht pflichtig!)</t>
  </si>
  <si>
    <t>(Total Umsatzsteuer - Total Vorsteuer)</t>
  </si>
  <si>
    <t xml:space="preserve">    (lediglich zu tätigen, wenn steuerbarer Umsatz &gt; 150'000 &lt; 250'000)</t>
  </si>
  <si>
    <t>Erhalten führende Personen Entschädigung, Lohn?</t>
  </si>
  <si>
    <t>Ist in Vereinsstatuten Gewinnausschüttung an Mitglieder</t>
  </si>
  <si>
    <t>vorgesehen?</t>
  </si>
  <si>
    <r>
      <t xml:space="preserve">Werbeertrag (Sponsoring) - </t>
    </r>
    <r>
      <rPr>
        <sz val="9"/>
        <rFont val="Arial"/>
        <family val="2"/>
      </rPr>
      <t>auch bei Verrechnung mit Naturalien</t>
    </r>
  </si>
  <si>
    <t>Festanlässe - Bruttoumsatz</t>
  </si>
  <si>
    <r>
      <t xml:space="preserve">Lotto - Bruttoumsatz </t>
    </r>
    <r>
      <rPr>
        <sz val="9"/>
        <rFont val="Arial"/>
        <family val="2"/>
      </rPr>
      <t>(steuerbar, falls keine Lotterieabgabe entrichtet)</t>
    </r>
  </si>
  <si>
    <t>Fielen Aufwendungen mit diesem Vorsteuersatz an?</t>
  </si>
  <si>
    <t>*2</t>
  </si>
  <si>
    <r>
      <t>Vorsteuer</t>
    </r>
    <r>
      <rPr>
        <b/>
        <vertAlign val="superscript"/>
        <sz val="10"/>
        <rFont val="Arial"/>
        <family val="2"/>
      </rPr>
      <t xml:space="preserve"> *1</t>
    </r>
  </si>
  <si>
    <r>
      <t>*1</t>
    </r>
    <r>
      <rPr>
        <sz val="10"/>
        <rFont val="Arial"/>
        <family val="0"/>
      </rPr>
      <t xml:space="preserve"> Abhängig von der MWSt-Pflicht des Leistungserbringers</t>
    </r>
  </si>
  <si>
    <t>Swiss Volley</t>
  </si>
  <si>
    <t xml:space="preserve">2. Umsatzanalyse - Basis Jahr </t>
  </si>
  <si>
    <t>Übertrag Vorsteuer (Total - zusammenziehen)</t>
  </si>
  <si>
    <t>Mögliche Einträge sind wie wie folgt formatiert:</t>
  </si>
  <si>
    <t>Steuerbarer Umsatz</t>
  </si>
  <si>
    <t>Vorsteuerkürzungsquote (ausg. Umsatz in % Gesamtumsatz)</t>
  </si>
  <si>
    <t>Diverses (Mit. Vorst.: Carfahrten, Trainingslager)</t>
  </si>
  <si>
    <t>Nettosteuerzahllast nachVorsteuerkürzung</t>
  </si>
  <si>
    <t>Kauf Verbrauchsmaterial (Div., Bälle)</t>
  </si>
  <si>
    <t>Festwirtschaft, Events (Auslagen Waren)</t>
  </si>
  <si>
    <t>Sportartikelvermietung resp. -verkauf</t>
  </si>
  <si>
    <t xml:space="preserve">Vermietung und Verpachtung Liegenschaften </t>
  </si>
  <si>
    <t>Vermietung und Verpachtung Sportanlagen</t>
  </si>
  <si>
    <t>Wurde die MWST-Pflicht bereits abgeklärt?</t>
  </si>
  <si>
    <t>Basare (z.B. Verkauf alter Bälle zugunsten Klub)</t>
  </si>
  <si>
    <t>Bussen (z.B. an Spieler weiterverrechnet)</t>
  </si>
  <si>
    <t>Total Vorsteuer (gem. Schema unterhalb Resultat)</t>
  </si>
  <si>
    <r>
      <t xml:space="preserve">*2 </t>
    </r>
    <r>
      <rPr>
        <sz val="10"/>
        <rFont val="Arial"/>
        <family val="2"/>
      </rPr>
      <t>Diverse Vorsteuerkürzungsschlüssel möglich - Prüfung der Optimierung bei MWST-Pflicht</t>
    </r>
  </si>
  <si>
    <t>- Falls ja, seit wann MWST-Pflichtig?</t>
  </si>
  <si>
    <t>Falls MWST-Pflichtig - wird Vorsteuerkürzung vorgenommen?</t>
  </si>
  <si>
    <t>(Nur wenn ja, dann ja eintragen - sonst leer lassen)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</si>
</sst>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 quotePrefix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4" fillId="0" borderId="0" xfId="0" applyNumberFormat="1" applyFont="1" applyAlignment="1" quotePrefix="1">
      <alignment horizontal="right"/>
    </xf>
    <xf numFmtId="3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10" fontId="2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 quotePrefix="1">
      <alignment/>
    </xf>
    <xf numFmtId="0" fontId="6" fillId="0" borderId="0" xfId="0" applyFont="1" applyAlignment="1">
      <alignment/>
    </xf>
    <xf numFmtId="4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10" fontId="2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10" fontId="0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0" fillId="4" borderId="0" xfId="0" applyFont="1" applyFill="1" applyAlignment="1">
      <alignment horizontal="left"/>
    </xf>
    <xf numFmtId="4" fontId="0" fillId="0" borderId="0" xfId="0" applyNumberFormat="1" applyAlignment="1">
      <alignment horizontal="right"/>
    </xf>
    <xf numFmtId="4" fontId="0" fillId="3" borderId="0" xfId="0" applyNumberFormat="1" applyFill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3" fontId="0" fillId="3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2">
      <selection activeCell="A27" sqref="A27"/>
    </sheetView>
  </sheetViews>
  <sheetFormatPr defaultColWidth="11.421875" defaultRowHeight="12.75"/>
  <cols>
    <col min="1" max="1" width="45.00390625" style="0" customWidth="1"/>
    <col min="2" max="2" width="11.00390625" style="0" customWidth="1"/>
    <col min="3" max="3" width="12.7109375" style="0" customWidth="1"/>
    <col min="4" max="4" width="9.421875" style="0" customWidth="1"/>
    <col min="5" max="5" width="0.42578125" style="0" customWidth="1"/>
    <col min="6" max="6" width="14.421875" style="34" customWidth="1"/>
    <col min="7" max="7" width="5.140625" style="0" customWidth="1"/>
  </cols>
  <sheetData>
    <row r="1" spans="1:2" ht="12.75">
      <c r="A1" s="1" t="s">
        <v>74</v>
      </c>
      <c r="B1" s="1"/>
    </row>
    <row r="2" ht="5.25" customHeight="1"/>
    <row r="3" spans="1:2" ht="18.75" customHeight="1">
      <c r="A3" s="3" t="s">
        <v>28</v>
      </c>
      <c r="B3" s="3"/>
    </row>
    <row r="4" spans="1:2" ht="12.75">
      <c r="A4" s="2"/>
      <c r="B4" s="2"/>
    </row>
    <row r="5" spans="1:2" ht="12.75">
      <c r="A5" s="2" t="s">
        <v>2</v>
      </c>
      <c r="B5" s="2"/>
    </row>
    <row r="6" spans="1:2" ht="12.75">
      <c r="A6" s="2"/>
      <c r="B6" s="2"/>
    </row>
    <row r="7" spans="1:3" ht="12.75">
      <c r="A7" s="4" t="s">
        <v>3</v>
      </c>
      <c r="B7" s="4"/>
      <c r="C7" s="35" t="s">
        <v>8</v>
      </c>
    </row>
    <row r="8" spans="1:3" ht="3" customHeight="1">
      <c r="A8" s="2"/>
      <c r="B8" s="2"/>
      <c r="C8" s="35"/>
    </row>
    <row r="9" spans="1:3" ht="12.75">
      <c r="A9" s="4" t="s">
        <v>6</v>
      </c>
      <c r="B9" s="4"/>
      <c r="C9" s="35" t="s">
        <v>8</v>
      </c>
    </row>
    <row r="10" spans="1:3" ht="3" customHeight="1">
      <c r="A10" s="2"/>
      <c r="B10" s="2"/>
      <c r="C10" s="35"/>
    </row>
    <row r="11" spans="1:3" ht="12.75">
      <c r="A11" s="4" t="s">
        <v>4</v>
      </c>
      <c r="B11" s="4"/>
      <c r="C11" s="35" t="s">
        <v>8</v>
      </c>
    </row>
    <row r="12" spans="1:3" ht="3" customHeight="1">
      <c r="A12" s="2"/>
      <c r="B12" s="2"/>
      <c r="C12" s="35"/>
    </row>
    <row r="13" spans="1:3" ht="12.75">
      <c r="A13" s="4" t="s">
        <v>5</v>
      </c>
      <c r="B13" s="4"/>
      <c r="C13" s="35" t="s">
        <v>8</v>
      </c>
    </row>
    <row r="14" spans="1:3" ht="3" customHeight="1">
      <c r="A14" s="2"/>
      <c r="B14" s="2"/>
      <c r="C14" s="35"/>
    </row>
    <row r="15" spans="1:3" ht="12.75">
      <c r="A15" s="4" t="s">
        <v>64</v>
      </c>
      <c r="B15" s="4"/>
      <c r="C15" s="35" t="s">
        <v>8</v>
      </c>
    </row>
    <row r="16" spans="1:3" ht="3" customHeight="1">
      <c r="A16" s="2"/>
      <c r="B16" s="2"/>
      <c r="C16" s="35"/>
    </row>
    <row r="17" spans="1:3" ht="12.75">
      <c r="A17" s="4" t="s">
        <v>65</v>
      </c>
      <c r="B17" s="4"/>
      <c r="C17" s="35" t="s">
        <v>8</v>
      </c>
    </row>
    <row r="18" spans="1:3" ht="12.75">
      <c r="A18" s="4" t="s">
        <v>66</v>
      </c>
      <c r="B18" s="4"/>
      <c r="C18" s="35"/>
    </row>
    <row r="19" spans="1:3" ht="3" customHeight="1">
      <c r="A19" s="2"/>
      <c r="B19" s="2"/>
      <c r="C19" s="35"/>
    </row>
    <row r="20" spans="1:3" ht="12.75">
      <c r="A20" s="4" t="s">
        <v>87</v>
      </c>
      <c r="B20" s="4"/>
      <c r="C20" s="35" t="s">
        <v>8</v>
      </c>
    </row>
    <row r="21" spans="1:3" ht="3" customHeight="1">
      <c r="A21" s="2"/>
      <c r="B21" s="2"/>
      <c r="C21" s="35"/>
    </row>
    <row r="22" spans="1:3" ht="12.75">
      <c r="A22" s="4" t="s">
        <v>7</v>
      </c>
      <c r="B22" s="4"/>
      <c r="C22" s="35" t="s">
        <v>8</v>
      </c>
    </row>
    <row r="23" spans="1:3" ht="12.75">
      <c r="A23" s="6" t="s">
        <v>26</v>
      </c>
      <c r="B23" s="4"/>
      <c r="C23" s="35" t="s">
        <v>8</v>
      </c>
    </row>
    <row r="24" spans="1:3" ht="12.75">
      <c r="A24" s="6" t="s">
        <v>92</v>
      </c>
      <c r="B24" s="4"/>
      <c r="C24" s="35" t="s">
        <v>8</v>
      </c>
    </row>
    <row r="25" spans="1:3" ht="6.75" customHeight="1">
      <c r="A25" s="4"/>
      <c r="B25" s="4"/>
      <c r="C25" s="35"/>
    </row>
    <row r="26" spans="1:3" ht="12.75">
      <c r="A26" s="25" t="s">
        <v>93</v>
      </c>
      <c r="B26" s="4"/>
      <c r="C26" s="35" t="s">
        <v>8</v>
      </c>
    </row>
    <row r="27" spans="1:2" ht="12.75">
      <c r="A27" s="2"/>
      <c r="B27" s="2"/>
    </row>
    <row r="28" spans="1:2" ht="12.75">
      <c r="A28" s="2" t="s">
        <v>75</v>
      </c>
      <c r="B28" s="4"/>
    </row>
    <row r="29" ht="3.75" customHeight="1"/>
    <row r="30" spans="1:6" ht="12.75">
      <c r="A30" s="2" t="s">
        <v>9</v>
      </c>
      <c r="B30" s="2"/>
      <c r="C30" s="59" t="s">
        <v>0</v>
      </c>
      <c r="D30" s="59"/>
      <c r="E30" s="30"/>
      <c r="F30" s="52" t="s">
        <v>1</v>
      </c>
    </row>
    <row r="31" spans="1:6" ht="12.75">
      <c r="A31" s="2" t="s">
        <v>77</v>
      </c>
      <c r="B31" s="44"/>
      <c r="C31" s="31">
        <v>0.076</v>
      </c>
      <c r="D31" s="31">
        <v>0.024</v>
      </c>
      <c r="E31" s="32"/>
      <c r="F31" s="53"/>
    </row>
    <row r="32" spans="3:5" ht="4.5" customHeight="1">
      <c r="C32" s="5"/>
      <c r="D32" s="5"/>
      <c r="E32" s="5"/>
    </row>
    <row r="33" spans="1:6" ht="12.75">
      <c r="A33" t="s">
        <v>67</v>
      </c>
      <c r="C33" s="51"/>
      <c r="D33" s="7" t="s">
        <v>10</v>
      </c>
      <c r="E33" s="7"/>
      <c r="F33" s="10" t="s">
        <v>10</v>
      </c>
    </row>
    <row r="34" spans="3:6" ht="3.75" customHeight="1">
      <c r="C34" s="16"/>
      <c r="D34" s="7"/>
      <c r="E34" s="7"/>
      <c r="F34" s="10"/>
    </row>
    <row r="35" spans="1:6" ht="12.75">
      <c r="A35" t="s">
        <v>11</v>
      </c>
      <c r="C35" s="51"/>
      <c r="D35" s="7" t="s">
        <v>10</v>
      </c>
      <c r="E35" s="7"/>
      <c r="F35" s="10" t="s">
        <v>10</v>
      </c>
    </row>
    <row r="36" spans="3:6" ht="3.75" customHeight="1">
      <c r="C36" s="16"/>
      <c r="D36" s="7"/>
      <c r="E36" s="7"/>
      <c r="F36" s="10"/>
    </row>
    <row r="37" spans="1:6" ht="12.75">
      <c r="A37" t="s">
        <v>12</v>
      </c>
      <c r="C37" s="51"/>
      <c r="D37" s="7" t="s">
        <v>10</v>
      </c>
      <c r="E37" s="7"/>
      <c r="F37" s="10" t="s">
        <v>10</v>
      </c>
    </row>
    <row r="38" spans="3:6" ht="3.75" customHeight="1">
      <c r="C38" s="16"/>
      <c r="D38" s="7"/>
      <c r="E38" s="7"/>
      <c r="F38" s="10"/>
    </row>
    <row r="39" spans="1:6" ht="12.75">
      <c r="A39" t="s">
        <v>84</v>
      </c>
      <c r="C39" s="51"/>
      <c r="D39" s="7" t="s">
        <v>10</v>
      </c>
      <c r="E39" s="7"/>
      <c r="F39" s="10" t="s">
        <v>10</v>
      </c>
    </row>
    <row r="40" spans="3:6" ht="3.75" customHeight="1">
      <c r="C40" s="16"/>
      <c r="D40" s="7"/>
      <c r="E40" s="7"/>
      <c r="F40" s="10"/>
    </row>
    <row r="41" spans="1:6" ht="12.75">
      <c r="A41" t="s">
        <v>19</v>
      </c>
      <c r="C41" s="51"/>
      <c r="D41" s="7" t="s">
        <v>10</v>
      </c>
      <c r="E41" s="7"/>
      <c r="F41" s="10" t="s">
        <v>10</v>
      </c>
    </row>
    <row r="42" spans="1:6" ht="12.75">
      <c r="A42" t="s">
        <v>20</v>
      </c>
      <c r="C42" s="10"/>
      <c r="D42" s="39"/>
      <c r="E42" s="7"/>
      <c r="F42" s="10" t="s">
        <v>10</v>
      </c>
    </row>
    <row r="43" spans="3:6" ht="3.75" customHeight="1">
      <c r="C43" s="10"/>
      <c r="D43" s="7"/>
      <c r="E43" s="7"/>
      <c r="F43" s="10"/>
    </row>
    <row r="44" spans="1:6" ht="12.75">
      <c r="A44" t="s">
        <v>68</v>
      </c>
      <c r="C44" s="38"/>
      <c r="D44" s="38"/>
      <c r="E44" s="7"/>
      <c r="F44" s="10" t="s">
        <v>10</v>
      </c>
    </row>
    <row r="45" spans="1:6" ht="12.75">
      <c r="A45" t="s">
        <v>69</v>
      </c>
      <c r="C45" s="38"/>
      <c r="D45" s="7" t="s">
        <v>10</v>
      </c>
      <c r="E45" s="7"/>
      <c r="F45" s="38"/>
    </row>
    <row r="46" spans="3:6" ht="3.75" customHeight="1">
      <c r="C46" s="10"/>
      <c r="D46" s="7"/>
      <c r="E46" s="7"/>
      <c r="F46" s="10"/>
    </row>
    <row r="47" spans="1:6" ht="12.75">
      <c r="A47" t="s">
        <v>13</v>
      </c>
      <c r="C47" s="38"/>
      <c r="D47" s="7" t="s">
        <v>10</v>
      </c>
      <c r="E47" s="7"/>
      <c r="F47" s="10" t="s">
        <v>10</v>
      </c>
    </row>
    <row r="48" spans="3:6" ht="3.75" customHeight="1">
      <c r="C48" s="10"/>
      <c r="D48" s="7"/>
      <c r="E48" s="7"/>
      <c r="F48" s="10"/>
    </row>
    <row r="49" spans="1:6" ht="12.75">
      <c r="A49" t="s">
        <v>17</v>
      </c>
      <c r="C49" s="10" t="s">
        <v>10</v>
      </c>
      <c r="D49" s="38"/>
      <c r="E49" s="7"/>
      <c r="F49" s="10" t="s">
        <v>10</v>
      </c>
    </row>
    <row r="50" spans="3:6" ht="3.75" customHeight="1">
      <c r="C50" s="10"/>
      <c r="D50" s="7"/>
      <c r="E50" s="7"/>
      <c r="F50" s="10"/>
    </row>
    <row r="51" spans="1:6" ht="12.75">
      <c r="A51" t="s">
        <v>24</v>
      </c>
      <c r="C51" s="38"/>
      <c r="D51" s="7" t="s">
        <v>10</v>
      </c>
      <c r="E51" s="7"/>
      <c r="F51" s="10" t="s">
        <v>10</v>
      </c>
    </row>
    <row r="52" spans="3:6" ht="3.75" customHeight="1">
      <c r="C52" s="10"/>
      <c r="D52" s="7"/>
      <c r="E52" s="7"/>
      <c r="F52" s="10"/>
    </row>
    <row r="53" spans="1:6" ht="12.75">
      <c r="A53" t="s">
        <v>25</v>
      </c>
      <c r="C53" s="38"/>
      <c r="D53" s="7" t="s">
        <v>10</v>
      </c>
      <c r="E53" s="7"/>
      <c r="F53" s="10" t="s">
        <v>10</v>
      </c>
    </row>
    <row r="54" spans="3:6" ht="12.75">
      <c r="C54" s="46"/>
      <c r="D54" s="7"/>
      <c r="E54" s="7"/>
      <c r="F54" s="10"/>
    </row>
    <row r="55" spans="3:6" ht="9" customHeight="1">
      <c r="C55" s="46"/>
      <c r="D55" s="7"/>
      <c r="E55" s="7"/>
      <c r="F55" s="10"/>
    </row>
    <row r="56" spans="1:6" ht="12.75">
      <c r="A56" t="s">
        <v>14</v>
      </c>
      <c r="C56" s="46" t="s">
        <v>10</v>
      </c>
      <c r="D56" s="7" t="s">
        <v>10</v>
      </c>
      <c r="E56" s="7"/>
      <c r="F56" s="38"/>
    </row>
    <row r="57" spans="3:6" ht="3.75" customHeight="1">
      <c r="C57" s="46"/>
      <c r="D57" s="7"/>
      <c r="E57" s="7"/>
      <c r="F57" s="10"/>
    </row>
    <row r="58" spans="1:6" ht="12.75">
      <c r="A58" t="s">
        <v>21</v>
      </c>
      <c r="C58" s="46" t="s">
        <v>10</v>
      </c>
      <c r="D58" s="7" t="s">
        <v>10</v>
      </c>
      <c r="E58" s="7"/>
      <c r="F58" s="38"/>
    </row>
    <row r="59" spans="3:6" ht="3.75" customHeight="1">
      <c r="C59" s="46"/>
      <c r="D59" s="7"/>
      <c r="E59" s="7"/>
      <c r="F59" s="10"/>
    </row>
    <row r="60" spans="1:6" ht="12.75">
      <c r="A60" t="s">
        <v>15</v>
      </c>
      <c r="C60" s="46" t="s">
        <v>10</v>
      </c>
      <c r="D60" s="7" t="s">
        <v>10</v>
      </c>
      <c r="E60" s="7"/>
      <c r="F60" s="10" t="s">
        <v>10</v>
      </c>
    </row>
    <row r="61" spans="1:6" ht="12.75">
      <c r="A61" s="24" t="s">
        <v>60</v>
      </c>
      <c r="B61" t="s">
        <v>18</v>
      </c>
      <c r="C61" s="46" t="s">
        <v>10</v>
      </c>
      <c r="D61" s="7" t="s">
        <v>10</v>
      </c>
      <c r="E61" s="7"/>
      <c r="F61" s="38"/>
    </row>
    <row r="62" spans="1:6" ht="12.75">
      <c r="A62" s="24" t="s">
        <v>59</v>
      </c>
      <c r="C62" s="47"/>
      <c r="D62" s="7" t="s">
        <v>10</v>
      </c>
      <c r="E62" s="7"/>
      <c r="F62" s="58" t="s">
        <v>10</v>
      </c>
    </row>
    <row r="63" spans="3:6" ht="3.75" customHeight="1">
      <c r="C63" s="46"/>
      <c r="D63" s="7"/>
      <c r="E63" s="7"/>
      <c r="F63" s="10"/>
    </row>
    <row r="64" spans="1:6" ht="12.75">
      <c r="A64" t="s">
        <v>16</v>
      </c>
      <c r="C64" s="46" t="s">
        <v>10</v>
      </c>
      <c r="D64" s="7" t="s">
        <v>10</v>
      </c>
      <c r="E64" s="7"/>
      <c r="F64" s="38"/>
    </row>
    <row r="65" spans="3:6" ht="3.75" customHeight="1">
      <c r="C65" s="46"/>
      <c r="D65" s="7"/>
      <c r="E65" s="7"/>
      <c r="F65" s="10"/>
    </row>
    <row r="66" spans="1:6" ht="12.75">
      <c r="A66" t="s">
        <v>85</v>
      </c>
      <c r="C66" s="46" t="s">
        <v>10</v>
      </c>
      <c r="D66" s="7" t="s">
        <v>10</v>
      </c>
      <c r="E66" s="7"/>
      <c r="F66" s="38"/>
    </row>
    <row r="67" spans="3:6" ht="4.5" customHeight="1">
      <c r="C67" s="46"/>
      <c r="D67" s="7"/>
      <c r="E67" s="7"/>
      <c r="F67" s="10"/>
    </row>
    <row r="68" spans="1:6" ht="12.75">
      <c r="A68" t="s">
        <v>86</v>
      </c>
      <c r="C68" s="46" t="s">
        <v>10</v>
      </c>
      <c r="D68" s="7" t="s">
        <v>10</v>
      </c>
      <c r="E68" s="7"/>
      <c r="F68" s="38"/>
    </row>
    <row r="69" spans="3:6" ht="3.75" customHeight="1">
      <c r="C69" s="46"/>
      <c r="D69" s="7"/>
      <c r="E69" s="7"/>
      <c r="F69" s="10"/>
    </row>
    <row r="70" spans="1:6" ht="12.75">
      <c r="A70" t="s">
        <v>22</v>
      </c>
      <c r="C70" s="46" t="s">
        <v>10</v>
      </c>
      <c r="D70" s="7" t="s">
        <v>10</v>
      </c>
      <c r="E70" s="7"/>
      <c r="F70" s="38"/>
    </row>
    <row r="71" spans="3:6" ht="3.75" customHeight="1">
      <c r="C71" s="46"/>
      <c r="D71" s="7"/>
      <c r="E71" s="7"/>
      <c r="F71" s="10"/>
    </row>
    <row r="72" spans="1:6" ht="12.75">
      <c r="A72" t="s">
        <v>89</v>
      </c>
      <c r="C72" s="46" t="s">
        <v>10</v>
      </c>
      <c r="D72" s="7" t="s">
        <v>10</v>
      </c>
      <c r="E72" s="7"/>
      <c r="F72" s="38"/>
    </row>
    <row r="73" spans="3:6" ht="3.75" customHeight="1">
      <c r="C73" s="46"/>
      <c r="D73" s="7"/>
      <c r="E73" s="7"/>
      <c r="F73" s="10"/>
    </row>
    <row r="74" spans="1:6" ht="12.75">
      <c r="A74" t="s">
        <v>88</v>
      </c>
      <c r="C74" s="46" t="s">
        <v>10</v>
      </c>
      <c r="D74" s="7" t="s">
        <v>10</v>
      </c>
      <c r="E74" s="7"/>
      <c r="F74" s="38"/>
    </row>
    <row r="75" spans="3:6" ht="3.75" customHeight="1">
      <c r="C75" s="46"/>
      <c r="D75" s="7"/>
      <c r="E75" s="7"/>
      <c r="F75" s="10"/>
    </row>
    <row r="76" spans="1:6" ht="12.75">
      <c r="A76" t="s">
        <v>23</v>
      </c>
      <c r="C76" s="46" t="s">
        <v>10</v>
      </c>
      <c r="D76" s="7" t="s">
        <v>10</v>
      </c>
      <c r="E76" s="7"/>
      <c r="F76" s="38"/>
    </row>
    <row r="77" spans="3:6" ht="12.75">
      <c r="C77" s="48"/>
      <c r="D77" s="22"/>
      <c r="E77" s="7"/>
      <c r="F77" s="54"/>
    </row>
    <row r="78" spans="1:6" ht="12.75">
      <c r="A78" s="23" t="s">
        <v>57</v>
      </c>
      <c r="C78" s="49"/>
      <c r="D78" s="22"/>
      <c r="E78" s="7"/>
      <c r="F78" s="55"/>
    </row>
    <row r="79" spans="1:6" ht="12.75">
      <c r="A79" t="s">
        <v>58</v>
      </c>
      <c r="C79" s="50"/>
      <c r="D79" s="40"/>
      <c r="E79" s="7"/>
      <c r="F79" s="56"/>
    </row>
    <row r="80" spans="1:6" ht="12.75">
      <c r="A80" t="s">
        <v>58</v>
      </c>
      <c r="C80" s="50"/>
      <c r="D80" s="40"/>
      <c r="E80" s="7"/>
      <c r="F80" s="56"/>
    </row>
    <row r="81" spans="3:6" ht="4.5" customHeight="1">
      <c r="C81" s="8"/>
      <c r="D81" s="8"/>
      <c r="E81" s="7"/>
      <c r="F81" s="57"/>
    </row>
    <row r="82" spans="1:6" s="2" customFormat="1" ht="12.75">
      <c r="A82" s="2" t="s">
        <v>27</v>
      </c>
      <c r="C82" s="19" t="str">
        <f>IF(SUM(C33:C80)&gt;0,SUM(C33:C80)," ")</f>
        <v> </v>
      </c>
      <c r="D82" s="19" t="str">
        <f>IF(SUM(D33:D80)&gt;0,SUM(D33:D80)," ")</f>
        <v> </v>
      </c>
      <c r="E82" s="9"/>
      <c r="F82" s="19" t="str">
        <f>IF(SUM(F33:F80)&gt;0,SUM(F33:F80)," ")</f>
        <v> </v>
      </c>
    </row>
    <row r="83" spans="3:6" ht="3.75" customHeight="1">
      <c r="C83" s="7"/>
      <c r="D83" s="7"/>
      <c r="E83" s="7"/>
      <c r="F83" s="10"/>
    </row>
    <row r="84" spans="1:6" s="2" customFormat="1" ht="12.75">
      <c r="A84" s="2" t="s">
        <v>78</v>
      </c>
      <c r="C84" s="22"/>
      <c r="D84" s="19" t="str">
        <f>IF(SUM(C33:D80)&gt;0,SUM(C82:D83),"  ")</f>
        <v>  </v>
      </c>
      <c r="E84" s="9"/>
      <c r="F84" s="10"/>
    </row>
    <row r="85" ht="3.75" customHeight="1"/>
    <row r="86" spans="1:6" s="2" customFormat="1" ht="12.75">
      <c r="A86" s="2" t="s">
        <v>79</v>
      </c>
      <c r="C86" s="9"/>
      <c r="D86" s="9"/>
      <c r="E86" s="9"/>
      <c r="F86" s="33" t="str">
        <f>IF(SUM(C82:D82)&gt;0,F82/(SUM(D84+F82)),"  ")</f>
        <v>  </v>
      </c>
    </row>
  </sheetData>
  <mergeCells count="1">
    <mergeCell ref="C30:D30"/>
  </mergeCells>
  <printOptions/>
  <pageMargins left="0.54" right="0.27" top="0.41" bottom="0.35" header="0.29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6">
      <selection activeCell="A14" sqref="A14"/>
    </sheetView>
  </sheetViews>
  <sheetFormatPr defaultColWidth="11.421875" defaultRowHeight="12.75"/>
  <cols>
    <col min="1" max="1" width="44.00390625" style="0" customWidth="1"/>
    <col min="3" max="3" width="12.421875" style="0" customWidth="1"/>
    <col min="4" max="4" width="11.8515625" style="0" customWidth="1"/>
    <col min="5" max="5" width="11.140625" style="0" customWidth="1"/>
  </cols>
  <sheetData>
    <row r="1" ht="12.75">
      <c r="A1" s="1" t="s">
        <v>74</v>
      </c>
    </row>
    <row r="3" ht="18">
      <c r="A3" s="3" t="s">
        <v>29</v>
      </c>
    </row>
    <row r="5" spans="1:3" ht="12.75">
      <c r="A5" s="2" t="s">
        <v>61</v>
      </c>
      <c r="B5" s="2"/>
      <c r="C5" s="2"/>
    </row>
    <row r="6" ht="12.75">
      <c r="A6" s="2" t="s">
        <v>63</v>
      </c>
    </row>
    <row r="7" ht="3" customHeight="1">
      <c r="A7" s="2"/>
    </row>
    <row r="9" spans="2:5" ht="14.25">
      <c r="B9" s="60" t="s">
        <v>72</v>
      </c>
      <c r="C9" s="60"/>
      <c r="D9" s="60"/>
      <c r="E9" s="60"/>
    </row>
    <row r="10" spans="1:5" ht="12.75">
      <c r="A10" s="12" t="s">
        <v>31</v>
      </c>
      <c r="B10" s="21">
        <v>0.076</v>
      </c>
      <c r="C10" s="21">
        <v>0.036</v>
      </c>
      <c r="D10" s="21">
        <v>0.024</v>
      </c>
      <c r="E10" s="13">
        <v>0</v>
      </c>
    </row>
    <row r="11" spans="1:5" ht="12.75">
      <c r="A11" s="12"/>
      <c r="B11" s="11"/>
      <c r="C11" s="11"/>
      <c r="D11" s="11"/>
      <c r="E11" s="13"/>
    </row>
    <row r="12" spans="1:5" ht="12.75">
      <c r="A12" s="17" t="s">
        <v>70</v>
      </c>
      <c r="B12" s="42"/>
      <c r="C12" s="42"/>
      <c r="D12" s="42"/>
      <c r="E12" s="43"/>
    </row>
    <row r="13" spans="1:5" ht="12.75">
      <c r="A13" s="45" t="s">
        <v>94</v>
      </c>
      <c r="B13" s="11"/>
      <c r="C13" s="11"/>
      <c r="D13" s="11"/>
      <c r="E13" s="13"/>
    </row>
    <row r="14" spans="2:5" ht="5.25" customHeight="1">
      <c r="B14" t="s">
        <v>52</v>
      </c>
      <c r="E14" s="34"/>
    </row>
    <row r="15" spans="1:5" ht="12.75">
      <c r="A15" t="s">
        <v>39</v>
      </c>
      <c r="B15" s="7" t="s">
        <v>10</v>
      </c>
      <c r="C15" s="7" t="s">
        <v>10</v>
      </c>
      <c r="D15" s="7" t="s">
        <v>10</v>
      </c>
      <c r="E15" s="38"/>
    </row>
    <row r="16" spans="1:5" ht="12.75">
      <c r="A16" t="s">
        <v>83</v>
      </c>
      <c r="B16" s="38"/>
      <c r="C16" s="7" t="s">
        <v>10</v>
      </c>
      <c r="D16" s="38"/>
      <c r="E16" s="38"/>
    </row>
    <row r="17" spans="1:5" ht="12.75">
      <c r="A17" t="s">
        <v>44</v>
      </c>
      <c r="B17" s="7" t="s">
        <v>10</v>
      </c>
      <c r="C17" s="7" t="s">
        <v>10</v>
      </c>
      <c r="D17" s="7" t="s">
        <v>10</v>
      </c>
      <c r="E17" s="38"/>
    </row>
    <row r="18" spans="1:5" ht="12.75">
      <c r="A18" t="s">
        <v>32</v>
      </c>
      <c r="B18" s="7" t="s">
        <v>10</v>
      </c>
      <c r="C18" s="7" t="s">
        <v>10</v>
      </c>
      <c r="D18" s="7" t="s">
        <v>10</v>
      </c>
      <c r="E18" s="38"/>
    </row>
    <row r="19" spans="1:5" ht="12.75">
      <c r="A19" t="s">
        <v>33</v>
      </c>
      <c r="B19" s="7" t="s">
        <v>10</v>
      </c>
      <c r="C19" s="7" t="s">
        <v>10</v>
      </c>
      <c r="D19" s="41"/>
      <c r="E19" s="38"/>
    </row>
    <row r="20" spans="1:5" ht="12.75">
      <c r="A20" t="s">
        <v>34</v>
      </c>
      <c r="B20" s="41"/>
      <c r="C20" s="7" t="s">
        <v>10</v>
      </c>
      <c r="D20" s="7" t="s">
        <v>10</v>
      </c>
      <c r="E20" s="38"/>
    </row>
    <row r="21" spans="1:5" ht="12.75">
      <c r="A21" t="s">
        <v>35</v>
      </c>
      <c r="B21" s="41"/>
      <c r="C21" s="7" t="s">
        <v>10</v>
      </c>
      <c r="D21" s="7" t="s">
        <v>10</v>
      </c>
      <c r="E21" s="38"/>
    </row>
    <row r="22" spans="1:5" ht="12.75">
      <c r="A22" t="s">
        <v>82</v>
      </c>
      <c r="B22" s="41"/>
      <c r="C22" s="7" t="s">
        <v>10</v>
      </c>
      <c r="D22" s="7" t="s">
        <v>10</v>
      </c>
      <c r="E22" s="38"/>
    </row>
    <row r="23" spans="1:5" ht="12.75">
      <c r="A23" t="s">
        <v>43</v>
      </c>
      <c r="B23" s="41"/>
      <c r="C23" s="7" t="s">
        <v>10</v>
      </c>
      <c r="D23" s="7" t="s">
        <v>10</v>
      </c>
      <c r="E23" s="38"/>
    </row>
    <row r="24" spans="2:5" ht="5.25" customHeight="1">
      <c r="B24" s="14"/>
      <c r="C24" s="14"/>
      <c r="D24" s="14"/>
      <c r="E24" s="10"/>
    </row>
    <row r="25" spans="1:5" ht="12.75">
      <c r="A25" t="s">
        <v>37</v>
      </c>
      <c r="B25" s="7" t="s">
        <v>10</v>
      </c>
      <c r="C25" s="41"/>
      <c r="D25" s="7" t="s">
        <v>10</v>
      </c>
      <c r="E25" s="38"/>
    </row>
    <row r="26" spans="2:5" ht="4.5" customHeight="1">
      <c r="B26" s="14"/>
      <c r="C26" s="14"/>
      <c r="D26" s="14"/>
      <c r="E26" s="10"/>
    </row>
    <row r="27" spans="1:5" ht="12.75">
      <c r="A27" t="s">
        <v>40</v>
      </c>
      <c r="B27" s="38"/>
      <c r="C27" s="7" t="s">
        <v>10</v>
      </c>
      <c r="D27" s="38"/>
      <c r="E27" s="38"/>
    </row>
    <row r="28" spans="1:5" ht="12.75">
      <c r="A28" t="s">
        <v>41</v>
      </c>
      <c r="B28" s="14">
        <f>B27*-0.5</f>
        <v>0</v>
      </c>
      <c r="C28" s="7" t="s">
        <v>10</v>
      </c>
      <c r="D28" s="14">
        <f>D27*-0.5</f>
        <v>0</v>
      </c>
      <c r="E28" s="38"/>
    </row>
    <row r="29" spans="2:5" ht="4.5" customHeight="1">
      <c r="B29" s="14"/>
      <c r="C29" s="14"/>
      <c r="D29" s="14"/>
      <c r="E29" s="10"/>
    </row>
    <row r="30" spans="1:5" ht="12.75">
      <c r="A30" t="s">
        <v>36</v>
      </c>
      <c r="B30" s="41"/>
      <c r="C30" s="7" t="s">
        <v>10</v>
      </c>
      <c r="D30" s="7" t="s">
        <v>10</v>
      </c>
      <c r="E30" s="38"/>
    </row>
    <row r="31" spans="1:5" ht="12.75">
      <c r="A31" t="s">
        <v>42</v>
      </c>
      <c r="B31" s="14">
        <f>B30*-0.8</f>
        <v>0</v>
      </c>
      <c r="C31" s="7" t="s">
        <v>10</v>
      </c>
      <c r="D31" s="7" t="s">
        <v>10</v>
      </c>
      <c r="E31" s="10"/>
    </row>
    <row r="32" spans="2:5" ht="4.5" customHeight="1">
      <c r="B32" s="14"/>
      <c r="C32" s="14"/>
      <c r="D32" s="14"/>
      <c r="E32" s="10"/>
    </row>
    <row r="33" spans="1:5" ht="12.75">
      <c r="A33" t="s">
        <v>80</v>
      </c>
      <c r="B33" s="41"/>
      <c r="C33" s="7"/>
      <c r="D33" s="41"/>
      <c r="E33" s="38"/>
    </row>
    <row r="34" spans="2:5" ht="12.75">
      <c r="B34" s="14"/>
      <c r="C34" s="7"/>
      <c r="D34" s="14"/>
      <c r="E34" s="10"/>
    </row>
    <row r="35" spans="1:5" ht="12.75">
      <c r="A35" s="4" t="s">
        <v>90</v>
      </c>
      <c r="B35" s="26">
        <f>IF(B12=" "," ",SUM(B15:B33)/107.6*7.6)</f>
        <v>0</v>
      </c>
      <c r="C35" s="26">
        <f>IF(C12=" "," ",SUM(C15:C33)/103.6*3.6)</f>
        <v>0</v>
      </c>
      <c r="D35" s="26">
        <f>IF(D12=" "," ",SUM(D15:D33)/102.4*2.4)</f>
        <v>0</v>
      </c>
      <c r="E35" s="10"/>
    </row>
    <row r="36" spans="2:5" ht="12.75">
      <c r="B36" s="18" t="s">
        <v>53</v>
      </c>
      <c r="C36" s="18" t="s">
        <v>54</v>
      </c>
      <c r="D36" s="18" t="s">
        <v>55</v>
      </c>
      <c r="E36" s="14"/>
    </row>
    <row r="37" spans="2:5" ht="12.75">
      <c r="B37" s="14"/>
      <c r="C37" s="14"/>
      <c r="D37" s="14"/>
      <c r="E37" s="14"/>
    </row>
    <row r="38" spans="1:5" ht="12.75">
      <c r="A38" s="2" t="s">
        <v>30</v>
      </c>
      <c r="B38" s="15"/>
      <c r="C38" s="15"/>
      <c r="D38" s="14"/>
      <c r="E38" s="14"/>
    </row>
    <row r="39" spans="1:5" ht="3.75" customHeight="1">
      <c r="A39" s="2"/>
      <c r="B39" s="15"/>
      <c r="C39" s="15"/>
      <c r="D39" s="14"/>
      <c r="E39" s="14"/>
    </row>
    <row r="40" spans="2:5" ht="12.75">
      <c r="B40" s="9" t="s">
        <v>50</v>
      </c>
      <c r="C40" s="9" t="s">
        <v>46</v>
      </c>
      <c r="D40" s="9" t="s">
        <v>38</v>
      </c>
      <c r="E40" s="14"/>
    </row>
    <row r="41" spans="2:5" ht="4.5" customHeight="1">
      <c r="B41" s="16"/>
      <c r="C41" s="16"/>
      <c r="D41" s="10"/>
      <c r="E41" s="14"/>
    </row>
    <row r="42" spans="1:5" ht="12.75">
      <c r="A42" t="s">
        <v>45</v>
      </c>
      <c r="B42" s="26" t="str">
        <f>Umsatzanalyse!C82</f>
        <v> </v>
      </c>
      <c r="C42" s="27"/>
      <c r="D42" s="27"/>
      <c r="E42" s="14"/>
    </row>
    <row r="43" spans="2:5" ht="4.5" customHeight="1">
      <c r="B43" s="27"/>
      <c r="C43" s="27"/>
      <c r="D43" s="27"/>
      <c r="E43" s="14"/>
    </row>
    <row r="44" spans="1:5" ht="12.75">
      <c r="A44" t="s">
        <v>49</v>
      </c>
      <c r="B44" s="27"/>
      <c r="C44" s="26" t="str">
        <f>IF(B42=" "," ",B42/107.6*7.6)</f>
        <v> </v>
      </c>
      <c r="D44" s="27"/>
      <c r="E44" s="14"/>
    </row>
    <row r="45" spans="2:5" ht="12.75">
      <c r="B45" s="27"/>
      <c r="C45" s="27"/>
      <c r="D45" s="27"/>
      <c r="E45" s="14"/>
    </row>
    <row r="46" spans="1:4" ht="12.75">
      <c r="A46" t="s">
        <v>47</v>
      </c>
      <c r="B46" s="26" t="str">
        <f>Umsatzanalyse!D82</f>
        <v> </v>
      </c>
      <c r="C46" s="27"/>
      <c r="D46" s="27"/>
    </row>
    <row r="47" spans="2:5" ht="4.5" customHeight="1">
      <c r="B47" s="27"/>
      <c r="C47" s="27"/>
      <c r="D47" s="27"/>
      <c r="E47" s="14"/>
    </row>
    <row r="48" spans="1:4" ht="12.75">
      <c r="A48" t="s">
        <v>48</v>
      </c>
      <c r="B48" s="27"/>
      <c r="C48" s="26" t="str">
        <f>IF(B46=" "," ",B46/102.4*2.4)</f>
        <v> </v>
      </c>
      <c r="D48" s="27"/>
    </row>
    <row r="49" spans="2:4" ht="12.75">
      <c r="B49" s="27"/>
      <c r="C49" s="27"/>
      <c r="D49" s="27"/>
    </row>
    <row r="50" spans="1:4" ht="12.75">
      <c r="A50" s="2" t="s">
        <v>51</v>
      </c>
      <c r="B50" s="26" t="str">
        <f>IF(B42=" "," ",SUM(B42:B46)-B44)</f>
        <v> </v>
      </c>
      <c r="C50" s="26" t="str">
        <f>IF(C44=" "," ",SUM(C44:C48)-C46)</f>
        <v> </v>
      </c>
      <c r="D50" s="27"/>
    </row>
    <row r="51" spans="2:4" ht="12.75">
      <c r="B51" s="27"/>
      <c r="C51" s="27"/>
      <c r="D51" s="27"/>
    </row>
    <row r="52" spans="2:4" ht="12.75">
      <c r="B52" s="27"/>
      <c r="C52" s="27"/>
      <c r="D52" s="27"/>
    </row>
    <row r="53" spans="2:4" ht="12.75">
      <c r="B53" s="27"/>
      <c r="C53" s="27"/>
      <c r="D53" s="27"/>
    </row>
    <row r="54" spans="1:4" ht="12.75">
      <c r="A54" t="s">
        <v>76</v>
      </c>
      <c r="B54" s="27"/>
      <c r="C54" s="27"/>
      <c r="D54" s="26">
        <f>IF(B35=" "," ",SUM(B35:D35))</f>
        <v>0</v>
      </c>
    </row>
    <row r="55" spans="2:3" ht="12.75">
      <c r="B55" s="27"/>
      <c r="C55" s="27"/>
    </row>
    <row r="56" spans="1:4" ht="14.25">
      <c r="A56" t="s">
        <v>56</v>
      </c>
      <c r="B56" s="20" t="str">
        <f>Umsatzanalyse!F86</f>
        <v>  </v>
      </c>
      <c r="C56" s="36" t="s">
        <v>71</v>
      </c>
      <c r="D56" s="26" t="str">
        <f>IF(D54&gt;0,ROUND((D54*-B56)*2,1)/2," ")</f>
        <v> </v>
      </c>
    </row>
    <row r="58" spans="2:4" ht="12.75">
      <c r="B58" s="27"/>
      <c r="C58" s="27"/>
      <c r="D58" s="28"/>
    </row>
    <row r="59" spans="1:4" ht="12.75">
      <c r="A59" s="2" t="s">
        <v>81</v>
      </c>
      <c r="B59" s="29"/>
      <c r="C59" s="29"/>
      <c r="D59" s="26" t="str">
        <f>IF(D54&gt;0,C50-D54-D56," ")</f>
        <v> </v>
      </c>
    </row>
    <row r="60" spans="1:3" ht="12.75">
      <c r="A60" s="25" t="s">
        <v>62</v>
      </c>
      <c r="B60" s="15"/>
      <c r="C60" s="15"/>
    </row>
    <row r="62" ht="14.25">
      <c r="A62" s="37" t="s">
        <v>73</v>
      </c>
    </row>
    <row r="63" ht="14.25">
      <c r="A63" s="36" t="s">
        <v>91</v>
      </c>
    </row>
  </sheetData>
  <mergeCells count="1">
    <mergeCell ref="B9:E9"/>
  </mergeCells>
  <printOptions/>
  <pageMargins left="0.43" right="0.75" top="0.57" bottom="0.7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Volley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SwissVolley</cp:lastModifiedBy>
  <cp:lastPrinted>2005-08-26T05:44:20Z</cp:lastPrinted>
  <dcterms:created xsi:type="dcterms:W3CDTF">2002-12-03T10:42:34Z</dcterms:created>
  <dcterms:modified xsi:type="dcterms:W3CDTF">2011-08-19T14:04:57Z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-1421947185</vt:i4>
  </property>
  <property fmtid="{D5CDD505-2E9C-101B-9397-08002B2CF9AE}" pid="3" name="_EmailSubject">
    <vt:lpwstr>MWST</vt:lpwstr>
  </property>
  <property fmtid="{D5CDD505-2E9C-101B-9397-08002B2CF9AE}" pid="4" name="_AuthorEmail">
    <vt:lpwstr>Thomas.Zurbriggen@tr-bern.ch</vt:lpwstr>
  </property>
  <property fmtid="{D5CDD505-2E9C-101B-9397-08002B2CF9AE}" pid="5" name="_AuthorEmailDisplayName">
    <vt:lpwstr>Zurbriggen Thomas</vt:lpwstr>
  </property>
  <property fmtid="{D5CDD505-2E9C-101B-9397-08002B2CF9AE}" pid="6" name="_ReviewingToolsShownOnce">
    <vt:lpwstr/>
  </property>
</Properties>
</file>